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ARCHIVE_NATA\НАТАША\Агроэкспо\Заявки НДС +НСП\"/>
    </mc:Choice>
  </mc:AlternateContent>
  <xr:revisionPtr revIDLastSave="0" documentId="13_ncr:1_{87CA698F-E08B-4D6A-8853-EDE9862ED66D}" xr6:coauthVersionLast="47" xr6:coauthVersionMax="47" xr10:uidLastSave="{00000000-0000-0000-0000-000000000000}"/>
  <workbookProtection workbookAlgorithmName="SHA-512" workbookHashValue="5FQezxxWLbnU+pJNbTxjCAXuyopPzbCNYcgkrA41hPaCDkR7NQjioPThKLj0vZzhxqhDK2t5TRlkLH5gRhabkw==" workbookSaltValue="4xZ3PxzQx/H8vtrdkuFaag==" workbookSpinCount="100000" lockStructure="1"/>
  <bookViews>
    <workbookView xWindow="-120" yWindow="-120" windowWidth="20730" windowHeight="11160" xr2:uid="{00000000-000D-0000-FFFF-FFFF00000000}"/>
  </bookViews>
  <sheets>
    <sheet name="ЗАЯВКА" sheetId="2" r:id="rId1"/>
    <sheet name="ДЛЯ_РЕЕСТРА" sheetId="3" state="hidden" r:id="rId2"/>
  </sheets>
  <definedNames>
    <definedName name="_xlnm._FilterDatabase" localSheetId="0" hidden="1">ЗАЯВКА!$A$61:$W$62</definedName>
  </definedNames>
  <calcPr calcId="181029"/>
</workbook>
</file>

<file path=xl/calcChain.xml><?xml version="1.0" encoding="utf-8"?>
<calcChain xmlns="http://schemas.openxmlformats.org/spreadsheetml/2006/main">
  <c r="U74" i="2" l="1"/>
  <c r="U68" i="2"/>
  <c r="U54" i="2"/>
  <c r="Q38" i="2" l="1"/>
  <c r="J38" i="2"/>
  <c r="E39" i="2"/>
  <c r="G68" i="2" l="1"/>
  <c r="V90" i="2" l="1"/>
  <c r="U32" i="2" s="1"/>
  <c r="U33" i="2" s="1"/>
  <c r="U36" i="2" s="1"/>
  <c r="B3" i="3" l="1"/>
  <c r="B8" i="3" l="1"/>
  <c r="B7" i="3"/>
  <c r="B6" i="3"/>
  <c r="B5" i="3"/>
  <c r="B4" i="3"/>
  <c r="B2" i="3"/>
  <c r="B1" i="3"/>
  <c r="E54" i="2" l="1"/>
  <c r="G59" i="2" l="1"/>
  <c r="T82" i="2" l="1"/>
  <c r="T84" i="2" s="1"/>
</calcChain>
</file>

<file path=xl/sharedStrings.xml><?xml version="1.0" encoding="utf-8"?>
<sst xmlns="http://schemas.openxmlformats.org/spreadsheetml/2006/main" count="90" uniqueCount="84">
  <si>
    <t>ЗДЕСЬ ПОЯВИТСЯ ОПИСАНИЕ ВЫСТАВОЧНОЙ ПЛОЩАДИ</t>
  </si>
  <si>
    <t>ДОЛЖНОСТЬ:</t>
  </si>
  <si>
    <t>ТЕЛЕФОН:</t>
  </si>
  <si>
    <t>E-MAIL:</t>
  </si>
  <si>
    <t>СТЕНД В РЯДУ</t>
  </si>
  <si>
    <t>УГОЛ</t>
  </si>
  <si>
    <t>ПОЛУОСТРОВ</t>
  </si>
  <si>
    <t>ОСТРОВ</t>
  </si>
  <si>
    <t>ЗДЕСЬ ПОЯВИТСЯ ОПИСАНИЕ ВЫБРАННОЙ КОНФИГУРАЦИИ</t>
  </si>
  <si>
    <t>СТЕНД ОТКРЫТЫЙ С ОДНОЙ СТОРОНЫ</t>
  </si>
  <si>
    <t>СТЕНД ОТКРЫТЫЙ С ДВУХ СТОРОН</t>
  </si>
  <si>
    <t>СТЕНД ОТКРЫТЫЙ С ТРЁХ СТОРОН</t>
  </si>
  <si>
    <t>СТЕНД ОТКРЫТЫЙ СО ВСЕХ СТОРОН</t>
  </si>
  <si>
    <t>КАТЕГОРИЯ ПРОДУКЦИИ:</t>
  </si>
  <si>
    <t>Включает чистую площадь внутри павильона, общую уборку, освещение и охрану павильона. Внимание!!! Электроподключение и оборудование не входят в данный тип площади, а предоставляются при необходимости за отдельную плату.</t>
  </si>
  <si>
    <t xml:space="preserve">Включает площадь, задние стены и две боковые, ковровое покрытие, 1 стол, 2 стула, розетку с электроподключением 220В, 2кВт, корзину для мусора, общую уборку, освещение и охрану павильона. </t>
  </si>
  <si>
    <t>ВЫБЕРИТЕ ТИП ВЫСТАВОЧНОЙ ПЛОЩАДИ ЗДЕСЬ</t>
  </si>
  <si>
    <t>Включает чистую площадь вне павильона, охрану вне павильона в ночное время. Внимание!!! Электроподключение и оборудование не входят в данный тип площади, а предоставляются при необходимости за отдельную плату.</t>
  </si>
  <si>
    <t>ПОЖАЛУЙСТА, ВЫБЕРИТЕ ТИП ВЫСТАВОЧНОЙ ПЛОЩАДИ ИЗ ВЫПАДАЮЩЕГО СПИСКА И ВВЕДИТЕ КОЛИЧЕСТВО КВ.М.</t>
  </si>
  <si>
    <t>ПОЖАЛУЙСТА, ВЫБЕРИТЕ КОНФИГУРАЦИЮ ВЫСТАВОЧНОЙ ПЛОЩАДИ ИЗ ВЫПАДАЮЩИХ СПИСКОВ</t>
  </si>
  <si>
    <t>ПОЖАЛУЙСТА, ВЫБЕРИТЕ ВИД УЧАСТИЯ И РЕГИСТРАЦИОННОЙ ОПЛАТЫ ИЗ ВЫПАДАЮЩЕГО СПИСКА</t>
  </si>
  <si>
    <t>КОНТАКТНОЕ ЛИЦО:</t>
  </si>
  <si>
    <t>ПОЖАЛУЙСТА, ОЗНАКОМЬТЕСЬ С УСЛОВИЯМИ ПОДАЧИ ЗАЯВКИ И СТОИМОСТЬЮ УЧАСТИЯ</t>
  </si>
  <si>
    <t>наценка</t>
  </si>
  <si>
    <t>дата</t>
  </si>
  <si>
    <t>м.п.</t>
  </si>
  <si>
    <t>подпись</t>
  </si>
  <si>
    <t>ФИО и должность руководителя</t>
  </si>
  <si>
    <t>ЮРИДИЧЕСКИЙ АДРЕС:</t>
  </si>
  <si>
    <t>РЕГ. НОМЕР (РНН/ИНН):</t>
  </si>
  <si>
    <t>ОГРН/УГНС:</t>
  </si>
  <si>
    <t>НАИМЕНОВАНИЕ БАНКА:</t>
  </si>
  <si>
    <t>РАСЧЁТНЫЙ СЧЁТ:</t>
  </si>
  <si>
    <t>БИК:</t>
  </si>
  <si>
    <t>кол-во</t>
  </si>
  <si>
    <t>ОБОРУДОВАННАЯ ПЛОЩАДЬ, КВ.М.</t>
  </si>
  <si>
    <t>НЕОБОРУДОВАННАЯ   ПЛОЩАДЬ, КВ.М.</t>
  </si>
  <si>
    <t>ПЛОЩАДЬ ВНЕ ПАВИЛЬОНА, КВ.М.</t>
  </si>
  <si>
    <t>БАЗОВОЕ ЭЛЕКТРО- ПОДКЛЮЧЕНИЕ</t>
  </si>
  <si>
    <t>НА ВЫСТАВОЧНУЮ ПЛОЩАДЬ БУДЕТ ПРОВЕДЕНА СТАНДАРТНАЯ БЫТОВАЯ РОЗЕТКА 220В, С МАКСИМАЛЬНО ДОПУСТИМЫМ ПОТРЕБЛЕНИЕМ ДО 2кВт</t>
  </si>
  <si>
    <t>ВЫБЕРИТЕ КОНФИГУРАЦИЮ</t>
  </si>
  <si>
    <t>ЗАОЧНОЕ УЧАСТИЕ В ВЫСТАВКЕ</t>
  </si>
  <si>
    <t>ИТОГО СТОИМОСТЬ УЧАСТИЯ</t>
  </si>
  <si>
    <t xml:space="preserve">СУММА К ОПЛАТЕ  </t>
  </si>
  <si>
    <t>НА ВЫСТАВОЧНУЮ ПЛОЩАДЬ НЕ БУДЕТ ПРОВЕДЕНА ЭЛЕКТРИЧЕСКАЯ РОЗЕТКА</t>
  </si>
  <si>
    <t>БЕЗ ЭЛЕКТРО- 
ПОДКЛЮЧЕНИЯ</t>
  </si>
  <si>
    <t>Выставка</t>
  </si>
  <si>
    <t>Компания</t>
  </si>
  <si>
    <t>Вид площади</t>
  </si>
  <si>
    <t>Количество</t>
  </si>
  <si>
    <t>Электричество</t>
  </si>
  <si>
    <t>Конфигурация</t>
  </si>
  <si>
    <t>EXPODAT</t>
  </si>
  <si>
    <t>имя на плане</t>
  </si>
  <si>
    <t>имя на плане выставки:</t>
  </si>
  <si>
    <t>ИМЯ КОМПАНИЯ:</t>
  </si>
  <si>
    <t>кол-во субэкспо-
нентов</t>
  </si>
  <si>
    <t>РЕГИСТРАЦИЯ УЧАСТНИКА ВЫСТАВКИ</t>
  </si>
  <si>
    <t xml:space="preserve">цена </t>
  </si>
  <si>
    <t>Включает размещение информации об участнике в электронном каталоге выставки, на интернет сайте выставки в разделе "Участники" и рекламную кампанию.</t>
  </si>
  <si>
    <t>Web сайт</t>
  </si>
  <si>
    <t>Instagram</t>
  </si>
  <si>
    <t>РАБОЧЕЕ  МЕСТО</t>
  </si>
  <si>
    <t>ПОЖАЛУЙСТА, ВЫБЕРИТЕ КОЛИЧЕСТВО КЛЮЧЕЙ LEADER EXPO ДЛЯ ЭФФЕКТИВНОЙ РАБОТЫ НА ВЫСТАВКЕ</t>
  </si>
  <si>
    <t xml:space="preserve">LeadER EXPO  
</t>
  </si>
  <si>
    <t>кол-во ключей доступа</t>
  </si>
  <si>
    <t xml:space="preserve">Ключ доступа к сервису </t>
  </si>
  <si>
    <t>Мобильное приложение LeadER EXPO – это современный способ сбора контактных данных посетителей стенда, без бумажных анкет, без сбора визиток, без ошибок и человеческого фактора.</t>
  </si>
  <si>
    <t>Включает размещение информации об участнике в электронном каталоге, рекламную кампанию, стоимость одного бэйджа на каждые 3 кв.м. заказанной выставочной площади, и стоимость регистрации Заказчика..</t>
  </si>
  <si>
    <t>Включает выставочную площадь, боковые и задние стены, ковровое покрытие, фризовую панель и надпись на неё до 15 знаков, 1 стол, 2 стула и 2 светильника (на каждые 6 кв.м.), розетку с электроподключением 220В, 2кВт, корзину для мусора, общую уборку стенда, освещение и охрану павильона.</t>
  </si>
  <si>
    <t>СУММА БЕЗ УЧЁТА НДС (12%) и НСП (2%)</t>
  </si>
  <si>
    <t>Международная выставка-форум АГРО ЭКСПО 2023</t>
  </si>
  <si>
    <t xml:space="preserve">          устроитель</t>
  </si>
  <si>
    <t xml:space="preserve">ПОЖАЛУЙСТА, ЗАПОЛНИТЕ ПЕЧАТНЫМ ТЕКСТОМ ЯЧЕЙКИ ВЫДЕЛЕННЫЕ ЗЕЛЕНЫМ ЦВЕТОМ </t>
  </si>
  <si>
    <t xml:space="preserve">  Для того, чтобы выбрать необходимые параметры участия, выделите  ячейки зеленого цвета и нажмите на кнопку справа</t>
  </si>
  <si>
    <t>действует с 01.06.23 до</t>
  </si>
  <si>
    <t>действует с 16.08.23 до</t>
  </si>
  <si>
    <t>Раннее бронирование                                          Предоплата 30%</t>
  </si>
  <si>
    <t xml:space="preserve">1. Предоплата компанией-экспонентом  должна быть оплачена в течении 30 (тридцати) календарных дней со дня ее подписания, в соответствии со сроками бронирования.
2. Оставшиеся оплата должна быть оплачена согласно Договору, составленному на основании данной заявки.
3. Заявка не может быть отменена компанией-экспонентом в одностороннем порядке.
</t>
  </si>
  <si>
    <t>Позднее бронирование                                                 Предоплата 50%</t>
  </si>
  <si>
    <t>8-10 Ноября 2023 г.</t>
  </si>
  <si>
    <t xml:space="preserve">                                                      Кыргызская Республика, г.Бишкек, Манеж КГАФКиС, улица Ахунбаева, 97</t>
  </si>
  <si>
    <t>Место проведения и дата:</t>
  </si>
  <si>
    <t>ПОЖАЛУЙСТА, ПОДПИШИТЕ И ВЫШЛИТЕ СКАНКОПИЮ НА MANAGEMENT@BIEXPO.KG, КОНТАКТНЫЙ ТЕЛЕФОН: +996 770 711 111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</si>
</sst>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[$€-1]"/>
    <numFmt numFmtId="165" formatCode="#,##0\ [$€-1]"/>
    <numFmt numFmtId="166" formatCode="dd/mm/yy;@"/>
    <numFmt numFmtId="167" formatCode="#,##0.00\ [$KGS]"/>
    <numFmt numFmtId="168" formatCode="#,##0\ [$KGS]"/>
    <numFmt numFmtId="169" formatCode="#,##0\ [$USD]"/>
    <numFmt numFmtId="170" formatCode="#,##0.00\ [$USD]"/>
  </numFmts>
  <fonts count="26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color theme="0" tint="-4.9989318521683403E-2"/>
      <name val="Calibri"/>
      <family val="2"/>
      <charset val="204"/>
      <scheme val="minor"/>
    </font>
    <font>
      <sz val="8"/>
      <color theme="0" tint="-4.9989318521683403E-2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b/>
      <sz val="8"/>
      <name val="Calibri"/>
      <family val="2"/>
      <charset val="204"/>
    </font>
    <font>
      <b/>
      <i/>
      <sz val="7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10"/>
      <color theme="1" tint="0.499984740745262"/>
      <name val="Bahnschrift SemiBold Condensed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164" fontId="8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7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9" fontId="7" fillId="0" borderId="0" xfId="0" applyNumberFormat="1" applyFont="1" applyAlignment="1" applyProtection="1">
      <alignment horizontal="center"/>
      <protection hidden="1"/>
    </xf>
    <xf numFmtId="165" fontId="10" fillId="0" borderId="0" xfId="0" applyNumberFormat="1" applyFont="1" applyAlignment="1" applyProtection="1">
      <alignment horizontal="center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164" fontId="8" fillId="0" borderId="9" xfId="0" applyNumberFormat="1" applyFont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1" xfId="0" applyFont="1" applyBorder="1" applyAlignment="1" applyProtection="1">
      <alignment vertical="center" wrapText="1"/>
      <protection hidden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9" fontId="7" fillId="0" borderId="0" xfId="0" applyNumberFormat="1" applyFont="1" applyAlignment="1" applyProtection="1">
      <alignment horizontal="center" vertical="center"/>
      <protection hidden="1"/>
    </xf>
    <xf numFmtId="9" fontId="14" fillId="3" borderId="8" xfId="0" applyNumberFormat="1" applyFont="1" applyFill="1" applyBorder="1" applyAlignment="1" applyProtection="1">
      <alignment horizontal="center" vertical="center"/>
      <protection hidden="1"/>
    </xf>
    <xf numFmtId="168" fontId="14" fillId="3" borderId="0" xfId="0" applyNumberFormat="1" applyFont="1" applyFill="1" applyAlignment="1" applyProtection="1">
      <alignment vertical="center"/>
      <protection hidden="1"/>
    </xf>
    <xf numFmtId="168" fontId="13" fillId="3" borderId="9" xfId="0" applyNumberFormat="1" applyFont="1" applyFill="1" applyBorder="1" applyAlignment="1" applyProtection="1">
      <alignment vertical="center"/>
      <protection hidden="1"/>
    </xf>
    <xf numFmtId="0" fontId="6" fillId="3" borderId="0" xfId="0" applyFont="1" applyFill="1" applyProtection="1">
      <protection hidden="1"/>
    </xf>
    <xf numFmtId="164" fontId="8" fillId="3" borderId="0" xfId="0" applyNumberFormat="1" applyFont="1" applyFill="1" applyAlignment="1" applyProtection="1">
      <alignment horizontal="center"/>
      <protection hidden="1"/>
    </xf>
    <xf numFmtId="164" fontId="8" fillId="3" borderId="0" xfId="0" applyNumberFormat="1" applyFont="1" applyFill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left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wrapText="1"/>
      <protection hidden="1"/>
    </xf>
    <xf numFmtId="0" fontId="7" fillId="3" borderId="0" xfId="0" applyFont="1" applyFill="1" applyProtection="1">
      <protection hidden="1"/>
    </xf>
    <xf numFmtId="0" fontId="7" fillId="3" borderId="0" xfId="0" applyFont="1" applyFill="1" applyAlignment="1" applyProtection="1">
      <alignment horizontal="center" vertical="center" wrapText="1"/>
      <protection hidden="1"/>
    </xf>
    <xf numFmtId="0" fontId="12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top"/>
      <protection hidden="1"/>
    </xf>
    <xf numFmtId="0" fontId="11" fillId="3" borderId="0" xfId="0" applyFont="1" applyFill="1" applyProtection="1">
      <protection hidden="1"/>
    </xf>
    <xf numFmtId="0" fontId="10" fillId="3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center" vertical="center" wrapText="1"/>
      <protection hidden="1"/>
    </xf>
    <xf numFmtId="9" fontId="8" fillId="3" borderId="0" xfId="0" applyNumberFormat="1" applyFont="1" applyFill="1" applyAlignment="1" applyProtection="1">
      <alignment horizontal="center"/>
      <protection hidden="1"/>
    </xf>
    <xf numFmtId="164" fontId="7" fillId="3" borderId="0" xfId="0" applyNumberFormat="1" applyFont="1" applyFill="1" applyAlignment="1" applyProtection="1">
      <alignment horizontal="left"/>
      <protection hidden="1"/>
    </xf>
    <xf numFmtId="0" fontId="8" fillId="3" borderId="0" xfId="0" applyFont="1" applyFill="1" applyAlignment="1" applyProtection="1">
      <alignment horizontal="center" vertical="center" wrapText="1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164" fontId="4" fillId="3" borderId="0" xfId="0" applyNumberFormat="1" applyFont="1" applyFill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horizontal="left" vertical="center" wrapText="1"/>
      <protection hidden="1"/>
    </xf>
    <xf numFmtId="0" fontId="6" fillId="3" borderId="8" xfId="0" applyFont="1" applyFill="1" applyBorder="1" applyProtection="1">
      <protection hidden="1"/>
    </xf>
    <xf numFmtId="0" fontId="6" fillId="3" borderId="9" xfId="0" applyFont="1" applyFill="1" applyBorder="1" applyProtection="1">
      <protection hidden="1"/>
    </xf>
    <xf numFmtId="0" fontId="6" fillId="3" borderId="5" xfId="0" applyFont="1" applyFill="1" applyBorder="1" applyProtection="1">
      <protection hidden="1"/>
    </xf>
    <xf numFmtId="0" fontId="7" fillId="3" borderId="8" xfId="0" applyFont="1" applyFill="1" applyBorder="1" applyProtection="1">
      <protection hidden="1"/>
    </xf>
    <xf numFmtId="0" fontId="7" fillId="3" borderId="5" xfId="0" applyFont="1" applyFill="1" applyBorder="1" applyProtection="1">
      <protection hidden="1"/>
    </xf>
    <xf numFmtId="166" fontId="7" fillId="3" borderId="0" xfId="0" applyNumberFormat="1" applyFont="1" applyFill="1" applyProtection="1">
      <protection hidden="1"/>
    </xf>
    <xf numFmtId="0" fontId="7" fillId="3" borderId="5" xfId="0" applyFont="1" applyFill="1" applyBorder="1" applyAlignment="1" applyProtection="1">
      <alignment vertical="top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164" fontId="16" fillId="4" borderId="0" xfId="0" applyNumberFormat="1" applyFont="1" applyFill="1" applyAlignment="1" applyProtection="1">
      <alignment horizontal="center" vertical="center"/>
      <protection hidden="1"/>
    </xf>
    <xf numFmtId="164" fontId="16" fillId="0" borderId="0" xfId="0" applyNumberFormat="1" applyFont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vertical="center" wrapText="1"/>
      <protection hidden="1"/>
    </xf>
    <xf numFmtId="1" fontId="7" fillId="0" borderId="8" xfId="0" applyNumberFormat="1" applyFont="1" applyBorder="1" applyAlignment="1" applyProtection="1">
      <alignment horizontal="center" vertical="center"/>
      <protection hidden="1"/>
    </xf>
    <xf numFmtId="1" fontId="7" fillId="0" borderId="0" xfId="0" applyNumberFormat="1" applyFont="1" applyAlignment="1" applyProtection="1">
      <alignment horizontal="center" vertical="center" wrapText="1"/>
      <protection hidden="1"/>
    </xf>
    <xf numFmtId="1" fontId="7" fillId="0" borderId="0" xfId="0" applyNumberFormat="1" applyFont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4" fontId="8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1" fontId="7" fillId="0" borderId="19" xfId="0" applyNumberFormat="1" applyFont="1" applyBorder="1" applyAlignment="1" applyProtection="1">
      <alignment horizontal="center" vertical="center"/>
      <protection hidden="1"/>
    </xf>
    <xf numFmtId="167" fontId="9" fillId="0" borderId="0" xfId="0" applyNumberFormat="1" applyFont="1" applyAlignment="1" applyProtection="1">
      <alignment horizontal="center" vertical="center"/>
      <protection hidden="1"/>
    </xf>
    <xf numFmtId="167" fontId="9" fillId="0" borderId="20" xfId="0" applyNumberFormat="1" applyFont="1" applyBorder="1" applyAlignment="1" applyProtection="1">
      <alignment horizontal="center" vertical="center"/>
      <protection hidden="1"/>
    </xf>
    <xf numFmtId="0" fontId="18" fillId="3" borderId="0" xfId="0" applyFont="1" applyFill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vertical="center" wrapText="1"/>
      <protection hidden="1"/>
    </xf>
    <xf numFmtId="0" fontId="9" fillId="3" borderId="2" xfId="0" applyFont="1" applyFill="1" applyBorder="1" applyAlignment="1" applyProtection="1">
      <alignment vertical="center"/>
      <protection hidden="1"/>
    </xf>
    <xf numFmtId="0" fontId="9" fillId="3" borderId="3" xfId="0" applyFont="1" applyFill="1" applyBorder="1" applyAlignment="1" applyProtection="1">
      <alignment vertical="center"/>
      <protection hidden="1"/>
    </xf>
    <xf numFmtId="0" fontId="9" fillId="3" borderId="6" xfId="0" applyFont="1" applyFill="1" applyBorder="1" applyAlignment="1" applyProtection="1">
      <alignment vertical="center"/>
      <protection hidden="1"/>
    </xf>
    <xf numFmtId="49" fontId="24" fillId="3" borderId="0" xfId="0" applyNumberFormat="1" applyFont="1" applyFill="1" applyAlignment="1" applyProtection="1">
      <alignment horizontal="center" vertical="center" wrapText="1"/>
      <protection hidden="1"/>
    </xf>
    <xf numFmtId="49" fontId="24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25" fillId="3" borderId="0" xfId="0" applyFont="1" applyFill="1" applyAlignment="1" applyProtection="1">
      <alignment horizontal="left" vertical="center"/>
      <protection hidden="1"/>
    </xf>
    <xf numFmtId="49" fontId="23" fillId="3" borderId="0" xfId="0" applyNumberFormat="1" applyFont="1" applyFill="1" applyAlignment="1" applyProtection="1">
      <alignment horizontal="left" vertical="center"/>
      <protection hidden="1"/>
    </xf>
    <xf numFmtId="49" fontId="23" fillId="3" borderId="0" xfId="0" applyNumberFormat="1" applyFont="1" applyFill="1" applyAlignment="1" applyProtection="1">
      <alignment horizontal="center" vertical="center"/>
      <protection hidden="1"/>
    </xf>
    <xf numFmtId="0" fontId="0" fillId="3" borderId="0" xfId="0" applyFill="1" applyProtection="1">
      <protection hidden="1"/>
    </xf>
    <xf numFmtId="0" fontId="23" fillId="3" borderId="0" xfId="0" applyFont="1" applyFill="1" applyAlignment="1" applyProtection="1">
      <alignment horizontal="left" vertical="center"/>
      <protection hidden="1"/>
    </xf>
    <xf numFmtId="0" fontId="23" fillId="3" borderId="1" xfId="0" applyFont="1" applyFill="1" applyBorder="1" applyAlignment="1" applyProtection="1">
      <alignment vertical="center"/>
      <protection hidden="1"/>
    </xf>
    <xf numFmtId="49" fontId="23" fillId="6" borderId="1" xfId="0" applyNumberFormat="1" applyFont="1" applyFill="1" applyBorder="1" applyAlignment="1" applyProtection="1">
      <alignment horizontal="center" vertical="center"/>
      <protection locked="0"/>
    </xf>
    <xf numFmtId="169" fontId="8" fillId="0" borderId="0" xfId="0" applyNumberFormat="1" applyFont="1" applyAlignment="1" applyProtection="1">
      <alignment horizontal="center"/>
      <protection hidden="1"/>
    </xf>
    <xf numFmtId="168" fontId="8" fillId="0" borderId="0" xfId="0" applyNumberFormat="1" applyFont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7" fillId="0" borderId="7" xfId="0" applyFont="1" applyBorder="1" applyAlignment="1" applyProtection="1">
      <alignment horizontal="center"/>
      <protection hidden="1"/>
    </xf>
    <xf numFmtId="0" fontId="23" fillId="3" borderId="1" xfId="0" applyFont="1" applyFill="1" applyBorder="1" applyAlignment="1" applyProtection="1">
      <alignment horizontal="center" vertical="center"/>
      <protection hidden="1"/>
    </xf>
    <xf numFmtId="49" fontId="23" fillId="6" borderId="12" xfId="0" applyNumberFormat="1" applyFont="1" applyFill="1" applyBorder="1" applyAlignment="1" applyProtection="1">
      <alignment horizontal="center" vertical="center"/>
      <protection locked="0"/>
    </xf>
    <xf numFmtId="49" fontId="23" fillId="6" borderId="10" xfId="0" applyNumberFormat="1" applyFont="1" applyFill="1" applyBorder="1" applyAlignment="1" applyProtection="1">
      <alignment horizontal="center" vertical="center"/>
      <protection locked="0"/>
    </xf>
    <xf numFmtId="49" fontId="23" fillId="6" borderId="11" xfId="0" applyNumberFormat="1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top"/>
      <protection hidden="1"/>
    </xf>
    <xf numFmtId="0" fontId="7" fillId="3" borderId="11" xfId="0" applyFont="1" applyFill="1" applyBorder="1" applyAlignment="1" applyProtection="1">
      <alignment horizontal="center" vertical="top"/>
      <protection hidden="1"/>
    </xf>
    <xf numFmtId="0" fontId="7" fillId="3" borderId="4" xfId="0" applyFont="1" applyFill="1" applyBorder="1" applyAlignment="1" applyProtection="1">
      <alignment horizontal="center" vertical="top"/>
      <protection hidden="1"/>
    </xf>
    <xf numFmtId="0" fontId="7" fillId="3" borderId="5" xfId="0" applyFont="1" applyFill="1" applyBorder="1" applyAlignment="1" applyProtection="1">
      <alignment horizontal="center" vertical="top"/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locked="0" hidden="1"/>
    </xf>
    <xf numFmtId="0" fontId="2" fillId="2" borderId="11" xfId="0" applyFont="1" applyFill="1" applyBorder="1" applyAlignment="1" applyProtection="1">
      <alignment horizontal="center" vertical="center"/>
      <protection locked="0" hidden="1"/>
    </xf>
    <xf numFmtId="0" fontId="21" fillId="3" borderId="2" xfId="0" applyFont="1" applyFill="1" applyBorder="1" applyAlignment="1" applyProtection="1">
      <alignment horizontal="left" vertical="center" wrapText="1"/>
      <protection hidden="1"/>
    </xf>
    <xf numFmtId="0" fontId="21" fillId="3" borderId="3" xfId="0" applyFont="1" applyFill="1" applyBorder="1" applyAlignment="1" applyProtection="1">
      <alignment horizontal="left" vertical="center" wrapText="1"/>
      <protection hidden="1"/>
    </xf>
    <xf numFmtId="0" fontId="21" fillId="3" borderId="6" xfId="0" applyFont="1" applyFill="1" applyBorder="1" applyAlignment="1" applyProtection="1">
      <alignment horizontal="left" vertical="center" wrapText="1"/>
      <protection hidden="1"/>
    </xf>
    <xf numFmtId="0" fontId="21" fillId="3" borderId="8" xfId="0" applyFont="1" applyFill="1" applyBorder="1" applyAlignment="1" applyProtection="1">
      <alignment horizontal="left" vertical="center" wrapText="1"/>
      <protection hidden="1"/>
    </xf>
    <xf numFmtId="0" fontId="21" fillId="3" borderId="0" xfId="0" applyFont="1" applyFill="1" applyAlignment="1" applyProtection="1">
      <alignment horizontal="left" vertical="center" wrapText="1"/>
      <protection hidden="1"/>
    </xf>
    <xf numFmtId="0" fontId="21" fillId="3" borderId="9" xfId="0" applyFont="1" applyFill="1" applyBorder="1" applyAlignment="1" applyProtection="1">
      <alignment horizontal="left" vertical="center" wrapText="1"/>
      <protection hidden="1"/>
    </xf>
    <xf numFmtId="0" fontId="21" fillId="3" borderId="4" xfId="0" applyFont="1" applyFill="1" applyBorder="1" applyAlignment="1" applyProtection="1">
      <alignment horizontal="left" vertical="center" wrapText="1"/>
      <protection hidden="1"/>
    </xf>
    <xf numFmtId="0" fontId="21" fillId="3" borderId="5" xfId="0" applyFont="1" applyFill="1" applyBorder="1" applyAlignment="1" applyProtection="1">
      <alignment horizontal="left" vertical="center" wrapText="1"/>
      <protection hidden="1"/>
    </xf>
    <xf numFmtId="0" fontId="21" fillId="3" borderId="7" xfId="0" applyFont="1" applyFill="1" applyBorder="1" applyAlignment="1" applyProtection="1">
      <alignment horizontal="left" vertical="center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169" fontId="8" fillId="0" borderId="3" xfId="0" applyNumberFormat="1" applyFont="1" applyBorder="1" applyAlignment="1" applyProtection="1">
      <alignment horizontal="center"/>
      <protection hidden="1"/>
    </xf>
    <xf numFmtId="166" fontId="7" fillId="0" borderId="8" xfId="0" applyNumberFormat="1" applyFont="1" applyBorder="1" applyAlignment="1" applyProtection="1">
      <alignment horizontal="center" vertical="center" wrapText="1"/>
      <protection hidden="1"/>
    </xf>
    <xf numFmtId="166" fontId="7" fillId="0" borderId="0" xfId="0" applyNumberFormat="1" applyFont="1" applyAlignment="1" applyProtection="1">
      <alignment horizontal="center" vertical="center" wrapText="1"/>
      <protection hidden="1"/>
    </xf>
    <xf numFmtId="166" fontId="7" fillId="0" borderId="9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168" fontId="13" fillId="3" borderId="4" xfId="0" applyNumberFormat="1" applyFont="1" applyFill="1" applyBorder="1" applyAlignment="1" applyProtection="1">
      <alignment horizontal="center" vertical="center"/>
      <protection hidden="1"/>
    </xf>
    <xf numFmtId="168" fontId="13" fillId="3" borderId="5" xfId="0" applyNumberFormat="1" applyFont="1" applyFill="1" applyBorder="1" applyAlignment="1" applyProtection="1">
      <alignment horizontal="center" vertical="center"/>
      <protection hidden="1"/>
    </xf>
    <xf numFmtId="168" fontId="13" fillId="3" borderId="7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2" xfId="0" applyFont="1" applyFill="1" applyBorder="1" applyAlignment="1" applyProtection="1">
      <alignment horizontal="center" vertical="center" wrapText="1"/>
      <protection locked="0"/>
    </xf>
    <xf numFmtId="0" fontId="19" fillId="3" borderId="0" xfId="0" applyFont="1" applyFill="1" applyAlignment="1" applyProtection="1">
      <alignment horizontal="center" vertical="center"/>
      <protection hidden="1"/>
    </xf>
    <xf numFmtId="0" fontId="20" fillId="3" borderId="1" xfId="0" applyFont="1" applyFill="1" applyBorder="1" applyAlignment="1" applyProtection="1">
      <alignment horizontal="right" vertical="center"/>
      <protection hidden="1"/>
    </xf>
    <xf numFmtId="170" fontId="9" fillId="3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horizontal="center" vertical="center" wrapText="1"/>
      <protection hidden="1"/>
    </xf>
    <xf numFmtId="0" fontId="7" fillId="3" borderId="6" xfId="0" applyFont="1" applyFill="1" applyBorder="1" applyAlignment="1" applyProtection="1">
      <alignment horizontal="center" vertical="center" wrapText="1"/>
      <protection hidden="1"/>
    </xf>
    <xf numFmtId="0" fontId="7" fillId="3" borderId="8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166" fontId="7" fillId="3" borderId="5" xfId="0" applyNumberFormat="1" applyFont="1" applyFill="1" applyBorder="1" applyAlignment="1" applyProtection="1">
      <alignment horizontal="center"/>
      <protection locked="0" hidden="1"/>
    </xf>
    <xf numFmtId="166" fontId="7" fillId="3" borderId="7" xfId="0" applyNumberFormat="1" applyFont="1" applyFill="1" applyBorder="1" applyAlignment="1" applyProtection="1">
      <alignment horizontal="center"/>
      <protection locked="0" hidden="1"/>
    </xf>
    <xf numFmtId="0" fontId="9" fillId="6" borderId="1" xfId="0" applyFont="1" applyFill="1" applyBorder="1" applyAlignment="1" applyProtection="1">
      <alignment horizontal="center" vertical="center" wrapText="1"/>
      <protection locked="0"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0" fontId="10" fillId="5" borderId="1" xfId="0" applyFont="1" applyFill="1" applyBorder="1" applyAlignment="1" applyProtection="1">
      <alignment horizontal="center" vertical="center" wrapText="1"/>
      <protection hidden="1"/>
    </xf>
    <xf numFmtId="1" fontId="4" fillId="6" borderId="1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center" vertical="center" wrapText="1"/>
      <protection hidden="1"/>
    </xf>
    <xf numFmtId="167" fontId="9" fillId="3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7" fillId="3" borderId="13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49" fontId="2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3" borderId="1" xfId="0" applyFont="1" applyFill="1" applyBorder="1" applyAlignment="1" applyProtection="1">
      <alignment horizontal="center" vertical="center" wrapText="1"/>
      <protection hidden="1"/>
    </xf>
    <xf numFmtId="0" fontId="7" fillId="5" borderId="12" xfId="0" applyFont="1" applyFill="1" applyBorder="1" applyAlignment="1" applyProtection="1">
      <alignment horizontal="center" vertical="center" wrapText="1"/>
      <protection hidden="1"/>
    </xf>
    <xf numFmtId="0" fontId="4" fillId="6" borderId="3" xfId="0" applyFont="1" applyFill="1" applyBorder="1" applyAlignment="1" applyProtection="1">
      <alignment horizontal="center" vertical="center" wrapText="1"/>
      <protection hidden="1"/>
    </xf>
    <xf numFmtId="0" fontId="4" fillId="6" borderId="6" xfId="0" applyFont="1" applyFill="1" applyBorder="1" applyAlignment="1" applyProtection="1">
      <alignment horizontal="center" vertical="center" wrapText="1"/>
      <protection hidden="1"/>
    </xf>
    <xf numFmtId="0" fontId="23" fillId="6" borderId="1" xfId="0" applyFont="1" applyFill="1" applyBorder="1" applyAlignment="1" applyProtection="1">
      <alignment horizontal="center" vertical="center"/>
      <protection locked="0"/>
    </xf>
    <xf numFmtId="0" fontId="23" fillId="6" borderId="12" xfId="0" applyFont="1" applyFill="1" applyBorder="1" applyAlignment="1" applyProtection="1">
      <alignment horizontal="center" vertical="center"/>
      <protection locked="0"/>
    </xf>
    <xf numFmtId="0" fontId="23" fillId="6" borderId="10" xfId="0" applyFont="1" applyFill="1" applyBorder="1" applyAlignment="1" applyProtection="1">
      <alignment horizontal="center" vertical="center"/>
      <protection locked="0"/>
    </xf>
    <xf numFmtId="0" fontId="23" fillId="6" borderId="11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hidden="1"/>
    </xf>
    <xf numFmtId="0" fontId="23" fillId="3" borderId="8" xfId="0" applyFont="1" applyFill="1" applyBorder="1" applyAlignment="1" applyProtection="1">
      <alignment horizontal="center" vertical="center" wrapText="1"/>
      <protection hidden="1"/>
    </xf>
    <xf numFmtId="0" fontId="23" fillId="3" borderId="0" xfId="0" applyFont="1" applyFill="1" applyAlignment="1" applyProtection="1">
      <alignment horizontal="center" vertical="center" wrapText="1"/>
      <protection hidden="1"/>
    </xf>
    <xf numFmtId="170" fontId="7" fillId="0" borderId="0" xfId="0" applyNumberFormat="1" applyFont="1" applyAlignment="1" applyProtection="1">
      <alignment horizontal="center" vertical="center"/>
      <protection hidden="1"/>
    </xf>
    <xf numFmtId="168" fontId="8" fillId="0" borderId="3" xfId="0" applyNumberFormat="1" applyFont="1" applyBorder="1" applyAlignment="1" applyProtection="1">
      <alignment horizontal="center"/>
      <protection hidden="1"/>
    </xf>
    <xf numFmtId="9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locked="0" hidden="1"/>
    </xf>
    <xf numFmtId="0" fontId="9" fillId="0" borderId="5" xfId="0" applyFont="1" applyBorder="1" applyAlignment="1" applyProtection="1">
      <alignment horizontal="center" vertical="center" wrapText="1"/>
      <protection locked="0" hidden="1"/>
    </xf>
    <xf numFmtId="0" fontId="9" fillId="0" borderId="18" xfId="0" applyFont="1" applyBorder="1" applyAlignment="1" applyProtection="1">
      <alignment horizontal="center" vertical="center" wrapText="1"/>
      <protection locked="0" hidden="1"/>
    </xf>
    <xf numFmtId="164" fontId="9" fillId="6" borderId="22" xfId="0" applyNumberFormat="1" applyFont="1" applyFill="1" applyBorder="1" applyAlignment="1" applyProtection="1">
      <alignment horizontal="center" vertical="center" wrapText="1"/>
      <protection hidden="1"/>
    </xf>
    <xf numFmtId="164" fontId="9" fillId="6" borderId="3" xfId="0" applyNumberFormat="1" applyFont="1" applyFill="1" applyBorder="1" applyAlignment="1" applyProtection="1">
      <alignment horizontal="center" vertical="center" wrapText="1"/>
      <protection hidden="1"/>
    </xf>
    <xf numFmtId="164" fontId="9" fillId="6" borderId="19" xfId="0" applyNumberFormat="1" applyFont="1" applyFill="1" applyBorder="1" applyAlignment="1" applyProtection="1">
      <alignment horizontal="center" vertical="center" wrapText="1"/>
      <protection hidden="1"/>
    </xf>
    <xf numFmtId="164" fontId="9" fillId="6" borderId="0" xfId="0" applyNumberFormat="1" applyFont="1" applyFill="1" applyAlignment="1" applyProtection="1">
      <alignment horizontal="center" vertical="center" wrapText="1"/>
      <protection hidden="1"/>
    </xf>
    <xf numFmtId="164" fontId="9" fillId="6" borderId="17" xfId="0" applyNumberFormat="1" applyFont="1" applyFill="1" applyBorder="1" applyAlignment="1" applyProtection="1">
      <alignment horizontal="center" vertical="center" wrapText="1"/>
      <protection hidden="1"/>
    </xf>
    <xf numFmtId="164" fontId="9" fillId="6" borderId="5" xfId="0" applyNumberFormat="1" applyFont="1" applyFill="1" applyBorder="1" applyAlignment="1" applyProtection="1">
      <alignment horizontal="center" vertical="center" wrapText="1"/>
      <protection hidden="1"/>
    </xf>
    <xf numFmtId="0" fontId="10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" xfId="0" applyFont="1" applyFill="1" applyBorder="1" applyAlignment="1" applyProtection="1">
      <alignment horizontal="center" vertical="center" wrapText="1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170" fontId="9" fillId="3" borderId="15" xfId="0" applyNumberFormat="1" applyFont="1" applyFill="1" applyBorder="1" applyAlignment="1" applyProtection="1">
      <alignment horizontal="center" vertical="center"/>
      <protection hidden="1"/>
    </xf>
    <xf numFmtId="1" fontId="4" fillId="6" borderId="12" xfId="0" applyNumberFormat="1" applyFont="1" applyFill="1" applyBorder="1" applyAlignment="1" applyProtection="1">
      <alignment horizontal="center" vertical="center"/>
      <protection locked="0" hidden="1"/>
    </xf>
    <xf numFmtId="1" fontId="7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" fillId="2" borderId="16" xfId="0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169" fontId="9" fillId="5" borderId="1" xfId="0" applyNumberFormat="1" applyFont="1" applyFill="1" applyBorder="1" applyAlignment="1" applyProtection="1">
      <alignment horizontal="center" vertical="center"/>
      <protection hidden="1"/>
    </xf>
    <xf numFmtId="0" fontId="7" fillId="3" borderId="10" xfId="0" applyFont="1" applyFill="1" applyBorder="1" applyAlignment="1" applyProtection="1">
      <alignment horizontal="center" vertical="center" wrapText="1"/>
      <protection hidden="1"/>
    </xf>
    <xf numFmtId="0" fontId="7" fillId="3" borderId="11" xfId="0" applyFont="1" applyFill="1" applyBorder="1" applyAlignment="1" applyProtection="1">
      <alignment horizontal="center" vertical="center" wrapText="1"/>
      <protection hidden="1"/>
    </xf>
    <xf numFmtId="166" fontId="7" fillId="3" borderId="12" xfId="0" applyNumberFormat="1" applyFont="1" applyFill="1" applyBorder="1" applyAlignment="1" applyProtection="1">
      <alignment horizontal="center" vertical="center" wrapText="1"/>
      <protection hidden="1"/>
    </xf>
    <xf numFmtId="166" fontId="7" fillId="3" borderId="10" xfId="0" applyNumberFormat="1" applyFont="1" applyFill="1" applyBorder="1" applyAlignment="1" applyProtection="1">
      <alignment horizontal="center" vertical="center" wrapText="1"/>
      <protection hidden="1"/>
    </xf>
    <xf numFmtId="166" fontId="7" fillId="3" borderId="11" xfId="0" applyNumberFormat="1" applyFont="1" applyFill="1" applyBorder="1" applyAlignment="1" applyProtection="1">
      <alignment horizontal="center" vertical="center" wrapText="1"/>
      <protection hidden="1"/>
    </xf>
    <xf numFmtId="169" fontId="9" fillId="5" borderId="12" xfId="0" applyNumberFormat="1" applyFont="1" applyFill="1" applyBorder="1" applyAlignment="1" applyProtection="1">
      <alignment horizontal="center" vertical="center"/>
      <protection hidden="1"/>
    </xf>
    <xf numFmtId="169" fontId="9" fillId="5" borderId="10" xfId="0" applyNumberFormat="1" applyFont="1" applyFill="1" applyBorder="1" applyAlignment="1" applyProtection="1">
      <alignment horizontal="center" vertical="center"/>
      <protection hidden="1"/>
    </xf>
    <xf numFmtId="169" fontId="9" fillId="5" borderId="11" xfId="0" applyNumberFormat="1" applyFont="1" applyFill="1" applyBorder="1" applyAlignment="1" applyProtection="1">
      <alignment horizontal="center" vertical="center"/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0" fontId="22" fillId="0" borderId="3" xfId="0" applyFont="1" applyBorder="1" applyAlignment="1" applyProtection="1">
      <alignment horizontal="center" vertical="center"/>
      <protection hidden="1"/>
    </xf>
    <xf numFmtId="0" fontId="22" fillId="0" borderId="6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9" fillId="3" borderId="8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Alignment="1" applyProtection="1">
      <alignment horizontal="center" vertical="center" wrapText="1"/>
      <protection hidden="1"/>
    </xf>
    <xf numFmtId="0" fontId="9" fillId="3" borderId="4" xfId="0" applyFont="1" applyFill="1" applyBorder="1" applyAlignment="1" applyProtection="1">
      <alignment horizontal="center" vertical="center" wrapText="1"/>
      <protection hidden="1"/>
    </xf>
    <xf numFmtId="0" fontId="9" fillId="3" borderId="5" xfId="0" applyFont="1" applyFill="1" applyBorder="1" applyAlignment="1" applyProtection="1">
      <alignment horizontal="center" vertical="center" wrapText="1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170" fontId="9" fillId="3" borderId="3" xfId="0" applyNumberFormat="1" applyFont="1" applyFill="1" applyBorder="1" applyAlignment="1" applyProtection="1">
      <alignment horizontal="center" vertical="center"/>
      <protection hidden="1"/>
    </xf>
    <xf numFmtId="170" fontId="9" fillId="3" borderId="6" xfId="0" applyNumberFormat="1" applyFont="1" applyFill="1" applyBorder="1" applyAlignment="1" applyProtection="1">
      <alignment horizontal="center" vertical="center"/>
      <protection hidden="1"/>
    </xf>
    <xf numFmtId="170" fontId="9" fillId="3" borderId="0" xfId="0" applyNumberFormat="1" applyFont="1" applyFill="1" applyAlignment="1" applyProtection="1">
      <alignment horizontal="center" vertical="center"/>
      <protection hidden="1"/>
    </xf>
    <xf numFmtId="170" fontId="9" fillId="3" borderId="9" xfId="0" applyNumberFormat="1" applyFont="1" applyFill="1" applyBorder="1" applyAlignment="1" applyProtection="1">
      <alignment horizontal="center" vertical="center"/>
      <protection hidden="1"/>
    </xf>
    <xf numFmtId="170" fontId="9" fillId="3" borderId="8" xfId="0" applyNumberFormat="1" applyFont="1" applyFill="1" applyBorder="1" applyAlignment="1" applyProtection="1">
      <alignment horizontal="center" vertical="center"/>
      <protection hidden="1"/>
    </xf>
    <xf numFmtId="0" fontId="9" fillId="6" borderId="10" xfId="0" applyFont="1" applyFill="1" applyBorder="1" applyAlignment="1" applyProtection="1">
      <alignment horizontal="center" vertical="center" wrapText="1"/>
      <protection hidden="1"/>
    </xf>
    <xf numFmtId="0" fontId="9" fillId="6" borderId="11" xfId="0" applyFont="1" applyFill="1" applyBorder="1" applyAlignment="1" applyProtection="1">
      <alignment horizontal="center" vertical="center" wrapText="1"/>
      <protection hidden="1"/>
    </xf>
    <xf numFmtId="0" fontId="9" fillId="6" borderId="1" xfId="0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9" fillId="3" borderId="6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696"/>
      <color rgb="FFFF96FF"/>
      <color rgb="FF320A0A"/>
      <color rgb="FFFF0A0A"/>
      <color rgb="FFFF6464"/>
      <color rgb="FFFF64FF"/>
      <color rgb="FFFF6161"/>
      <color rgb="FFFF5757"/>
      <color rgb="FFFF8989"/>
      <color rgb="FFFF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132520</xdr:colOff>
      <xdr:row>33</xdr:row>
      <xdr:rowOff>49696</xdr:rowOff>
    </xdr:from>
    <xdr:to>
      <xdr:col>0</xdr:col>
      <xdr:colOff>289891</xdr:colOff>
      <xdr:row>33</xdr:row>
      <xdr:rowOff>187344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9294EAC-A3A6-4C50-B996-7B8AB7440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520" y="3760305"/>
          <a:ext cx="157371" cy="137648"/>
        </a:xfrm>
        <a:prstGeom prst="rect">
          <a:avLst/>
        </a:prstGeom>
      </xdr:spPr>
    </xdr:pic>
    <xdr:clientData/>
  </xdr:twoCellAnchor>
  <xdr:twoCellAnchor editAs="oneCell">
    <xdr:from>
      <xdr:col>0</xdr:col>
      <xdr:colOff>107673</xdr:colOff>
      <xdr:row>1</xdr:row>
      <xdr:rowOff>447260</xdr:rowOff>
    </xdr:from>
    <xdr:to>
      <xdr:col>3</xdr:col>
      <xdr:colOff>157369</xdr:colOff>
      <xdr:row>2</xdr:row>
      <xdr:rowOff>240114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0984D36-C90C-49D2-95C5-B7F73B764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673" y="646043"/>
          <a:ext cx="902805" cy="364354"/>
        </a:xfrm>
        <a:prstGeom prst="rect">
          <a:avLst/>
        </a:prstGeom>
      </xdr:spPr>
    </xdr:pic>
    <xdr:clientData/>
  </xdr:twoCellAnchor>
  <xdr:twoCellAnchor editAs="oneCell">
    <xdr:from>
      <xdr:col>10</xdr:col>
      <xdr:colOff>289893</xdr:colOff>
      <xdr:row>1</xdr:row>
      <xdr:rowOff>140807</xdr:rowOff>
    </xdr:from>
    <xdr:to>
      <xdr:col>15</xdr:col>
      <xdr:colOff>190500</xdr:colOff>
      <xdr:row>1</xdr:row>
      <xdr:rowOff>450240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14CB5131-E494-2BE8-2984-A6CCC7BFF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0328" y="339590"/>
          <a:ext cx="1482585" cy="30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46"/>
  <sheetViews>
    <sheetView tabSelected="1" zoomScale="115" zoomScaleNormal="115" zoomScaleSheetLayoutView="160" workbookViewId="0">
      <selection activeCell="E39" sqref="E39:T41"/>
    </sheetView>
  </sheetViews>
  <sheetFormatPr defaultColWidth="0" defaultRowHeight="0" customHeight="1" zeroHeight="1" x14ac:dyDescent="0.25"/>
  <cols>
    <col min="1" max="1" width="5.28515625" style="28" customWidth="1"/>
    <col min="2" max="8" width="3.7109375" style="28" customWidth="1"/>
    <col min="9" max="9" width="3.42578125" style="28" customWidth="1"/>
    <col min="10" max="10" width="4.85546875" style="28" customWidth="1"/>
    <col min="11" max="11" width="5.7109375" style="28" customWidth="1"/>
    <col min="12" max="12" width="3.7109375" style="28" customWidth="1"/>
    <col min="13" max="13" width="6.5703125" style="28" customWidth="1"/>
    <col min="14" max="14" width="3.7109375" style="28" customWidth="1"/>
    <col min="15" max="15" width="4" style="28" customWidth="1"/>
    <col min="16" max="16" width="4.140625" style="28" customWidth="1"/>
    <col min="17" max="18" width="3.7109375" style="28" customWidth="1"/>
    <col min="19" max="19" width="7.28515625" style="28" customWidth="1"/>
    <col min="20" max="20" width="5.42578125" style="28" customWidth="1"/>
    <col min="21" max="22" width="3.7109375" style="28" customWidth="1"/>
    <col min="23" max="23" width="4.28515625" style="28" customWidth="1"/>
    <col min="24" max="24" width="0.28515625" style="28" customWidth="1"/>
    <col min="25" max="16384" width="3.7109375" style="28" hidden="1"/>
  </cols>
  <sheetData>
    <row r="1" spans="1:29" s="1" customFormat="1" ht="15.95" customHeight="1" x14ac:dyDescent="0.25">
      <c r="A1" s="151"/>
      <c r="B1" s="151"/>
      <c r="C1" s="151"/>
      <c r="D1" s="151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32"/>
      <c r="Y1" s="17"/>
      <c r="Z1" s="17"/>
      <c r="AA1" s="17"/>
      <c r="AB1" s="17"/>
      <c r="AC1" s="17"/>
    </row>
    <row r="2" spans="1:29" s="1" customFormat="1" ht="45" customHeight="1" x14ac:dyDescent="0.25">
      <c r="A2" s="195" t="s">
        <v>72</v>
      </c>
      <c r="B2" s="196"/>
      <c r="C2" s="196"/>
      <c r="D2" s="197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7"/>
      <c r="X2" s="33"/>
      <c r="Y2" s="18"/>
      <c r="Z2" s="18"/>
      <c r="AA2" s="18"/>
      <c r="AB2" s="18"/>
      <c r="AC2" s="18"/>
    </row>
    <row r="3" spans="1:29" s="1" customFormat="1" ht="24" customHeight="1" x14ac:dyDescent="0.25">
      <c r="A3" s="198"/>
      <c r="B3" s="199"/>
      <c r="C3" s="199"/>
      <c r="D3" s="200"/>
      <c r="E3" s="157" t="s">
        <v>71</v>
      </c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8"/>
    </row>
    <row r="4" spans="1:29" s="2" customFormat="1" ht="15" customHeight="1" x14ac:dyDescent="0.2">
      <c r="A4" s="201" t="s">
        <v>82</v>
      </c>
      <c r="B4" s="202"/>
      <c r="C4" s="202"/>
      <c r="D4" s="202"/>
      <c r="E4" s="74" t="s">
        <v>81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6"/>
      <c r="X4" s="34"/>
    </row>
    <row r="5" spans="1:29" s="2" customFormat="1" ht="12" customHeight="1" x14ac:dyDescent="0.2">
      <c r="A5" s="203"/>
      <c r="B5" s="204"/>
      <c r="C5" s="204"/>
      <c r="D5" s="204"/>
      <c r="E5" s="205" t="s">
        <v>80</v>
      </c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7"/>
      <c r="X5" s="34"/>
    </row>
    <row r="6" spans="1:29" s="1" customFormat="1" ht="4.5" customHeight="1" x14ac:dyDescent="0.25">
      <c r="A6" s="89"/>
      <c r="B6" s="90"/>
      <c r="C6" s="90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28"/>
    </row>
    <row r="7" spans="1:29" s="1" customFormat="1" ht="15.95" customHeight="1" x14ac:dyDescent="0.25">
      <c r="A7" s="123" t="s">
        <v>73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32"/>
      <c r="Y7" s="17"/>
      <c r="Z7" s="17"/>
      <c r="AA7" s="17"/>
      <c r="AB7" s="17"/>
      <c r="AC7" s="17"/>
    </row>
    <row r="8" spans="1:29" ht="3.95" customHeight="1" x14ac:dyDescent="0.25"/>
    <row r="9" spans="1:29" s="79" customFormat="1" ht="15.95" customHeight="1" x14ac:dyDescent="0.25">
      <c r="A9" s="93" t="s">
        <v>55</v>
      </c>
      <c r="B9" s="93"/>
      <c r="C9" s="93"/>
      <c r="D9" s="93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77"/>
      <c r="Y9" s="78"/>
      <c r="Z9" s="78"/>
      <c r="AA9" s="78"/>
      <c r="AB9" s="78"/>
      <c r="AC9" s="78"/>
    </row>
    <row r="10" spans="1:29" s="83" customFormat="1" ht="3.95" customHeight="1" x14ac:dyDescent="0.25">
      <c r="A10" s="80"/>
      <c r="B10" s="80"/>
      <c r="C10" s="80"/>
      <c r="D10" s="80"/>
      <c r="E10" s="81"/>
      <c r="F10" s="81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77"/>
      <c r="Y10" s="77"/>
      <c r="Z10" s="77"/>
      <c r="AA10" s="77"/>
      <c r="AB10" s="77"/>
      <c r="AC10" s="77"/>
    </row>
    <row r="11" spans="1:29" s="79" customFormat="1" ht="15.95" customHeight="1" x14ac:dyDescent="0.25">
      <c r="A11" s="93" t="s">
        <v>54</v>
      </c>
      <c r="B11" s="93"/>
      <c r="C11" s="93"/>
      <c r="D11" s="93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77"/>
      <c r="Y11" s="78"/>
      <c r="Z11" s="78"/>
      <c r="AA11" s="78"/>
      <c r="AB11" s="78"/>
      <c r="AC11" s="78"/>
    </row>
    <row r="12" spans="1:29" s="83" customFormat="1" ht="3.95" customHeight="1" x14ac:dyDescent="0.25">
      <c r="A12" s="80"/>
      <c r="B12" s="80"/>
      <c r="C12" s="80"/>
      <c r="D12" s="80"/>
      <c r="E12" s="81"/>
      <c r="F12" s="81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77"/>
      <c r="Y12" s="77"/>
      <c r="Z12" s="77"/>
      <c r="AA12" s="77"/>
      <c r="AB12" s="77"/>
      <c r="AC12" s="77"/>
    </row>
    <row r="13" spans="1:29" s="79" customFormat="1" ht="32.1" customHeight="1" x14ac:dyDescent="0.25">
      <c r="A13" s="155" t="s">
        <v>28</v>
      </c>
      <c r="B13" s="155"/>
      <c r="C13" s="155"/>
      <c r="D13" s="155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77"/>
      <c r="Y13" s="78"/>
      <c r="Z13" s="78"/>
      <c r="AA13" s="78"/>
      <c r="AB13" s="78"/>
      <c r="AC13" s="78"/>
    </row>
    <row r="14" spans="1:29" s="83" customFormat="1" ht="3.95" customHeight="1" x14ac:dyDescent="0.25">
      <c r="A14" s="80"/>
      <c r="B14" s="80"/>
      <c r="C14" s="80"/>
      <c r="D14" s="80"/>
      <c r="E14" s="81"/>
      <c r="F14" s="81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77"/>
      <c r="Y14" s="77"/>
      <c r="Z14" s="77"/>
      <c r="AA14" s="77"/>
      <c r="AB14" s="77"/>
      <c r="AC14" s="77"/>
    </row>
    <row r="15" spans="1:29" s="79" customFormat="1" ht="15.95" customHeight="1" x14ac:dyDescent="0.25">
      <c r="A15" s="93" t="s">
        <v>29</v>
      </c>
      <c r="B15" s="93"/>
      <c r="C15" s="93"/>
      <c r="D15" s="93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93" t="s">
        <v>30</v>
      </c>
      <c r="P15" s="93"/>
      <c r="Q15" s="86"/>
      <c r="R15" s="86"/>
      <c r="S15" s="86"/>
      <c r="T15" s="86"/>
      <c r="U15" s="86"/>
      <c r="V15" s="86"/>
      <c r="W15" s="86"/>
      <c r="X15" s="77"/>
      <c r="Y15" s="78"/>
      <c r="Z15" s="78"/>
      <c r="AA15" s="78"/>
      <c r="AB15" s="78"/>
      <c r="AC15" s="78"/>
    </row>
    <row r="16" spans="1:29" s="83" customFormat="1" ht="3.95" customHeight="1" x14ac:dyDescent="0.25">
      <c r="A16" s="80"/>
      <c r="B16" s="80"/>
      <c r="C16" s="80"/>
      <c r="D16" s="80"/>
      <c r="E16" s="84"/>
      <c r="F16" s="84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77"/>
      <c r="Y16" s="77"/>
      <c r="Z16" s="77"/>
      <c r="AA16" s="77"/>
      <c r="AB16" s="77"/>
      <c r="AC16" s="77"/>
    </row>
    <row r="17" spans="1:29" s="79" customFormat="1" ht="15.95" customHeight="1" x14ac:dyDescent="0.25">
      <c r="A17" s="93" t="s">
        <v>31</v>
      </c>
      <c r="B17" s="93"/>
      <c r="C17" s="93"/>
      <c r="D17" s="93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77"/>
      <c r="Y17" s="78"/>
      <c r="Z17" s="78"/>
      <c r="AA17" s="78"/>
      <c r="AB17" s="78"/>
      <c r="AC17" s="78"/>
    </row>
    <row r="18" spans="1:29" s="83" customFormat="1" ht="3.95" customHeight="1" x14ac:dyDescent="0.25">
      <c r="A18" s="80"/>
      <c r="B18" s="80"/>
      <c r="C18" s="80"/>
      <c r="D18" s="80"/>
      <c r="E18" s="84"/>
      <c r="F18" s="84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77"/>
      <c r="Y18" s="77"/>
      <c r="Z18" s="77"/>
      <c r="AA18" s="77"/>
      <c r="AB18" s="77"/>
      <c r="AC18" s="77"/>
    </row>
    <row r="19" spans="1:29" s="79" customFormat="1" ht="15.95" customHeight="1" x14ac:dyDescent="0.25">
      <c r="A19" s="93" t="s">
        <v>32</v>
      </c>
      <c r="B19" s="93"/>
      <c r="C19" s="93"/>
      <c r="D19" s="93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93" t="s">
        <v>33</v>
      </c>
      <c r="P19" s="93"/>
      <c r="Q19" s="86"/>
      <c r="R19" s="86"/>
      <c r="S19" s="86"/>
      <c r="T19" s="86"/>
      <c r="U19" s="86"/>
      <c r="V19" s="86"/>
      <c r="W19" s="86"/>
      <c r="X19" s="77"/>
      <c r="Y19" s="78"/>
      <c r="Z19" s="78"/>
      <c r="AA19" s="78"/>
      <c r="AB19" s="78"/>
      <c r="AC19" s="78"/>
    </row>
    <row r="20" spans="1:29" s="83" customFormat="1" ht="3.95" customHeight="1" x14ac:dyDescent="0.25">
      <c r="A20" s="80"/>
      <c r="B20" s="80"/>
      <c r="C20" s="80"/>
      <c r="D20" s="80"/>
      <c r="E20" s="84"/>
      <c r="F20" s="84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77"/>
      <c r="Y20" s="77"/>
      <c r="Z20" s="77"/>
      <c r="AA20" s="77"/>
      <c r="AB20" s="77"/>
      <c r="AC20" s="77"/>
    </row>
    <row r="21" spans="1:29" s="79" customFormat="1" ht="15.95" customHeight="1" x14ac:dyDescent="0.25">
      <c r="A21" s="93" t="s">
        <v>21</v>
      </c>
      <c r="B21" s="93"/>
      <c r="C21" s="93"/>
      <c r="D21" s="93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93" t="s">
        <v>2</v>
      </c>
      <c r="P21" s="93"/>
      <c r="Q21" s="86"/>
      <c r="R21" s="86"/>
      <c r="S21" s="86"/>
      <c r="T21" s="86"/>
      <c r="U21" s="86"/>
      <c r="V21" s="86"/>
      <c r="W21" s="86"/>
      <c r="X21" s="77"/>
      <c r="Y21" s="78"/>
      <c r="Z21" s="78"/>
      <c r="AA21" s="78"/>
    </row>
    <row r="22" spans="1:29" s="83" customFormat="1" ht="3.95" customHeight="1" x14ac:dyDescent="0.25">
      <c r="A22" s="80"/>
      <c r="B22" s="80"/>
      <c r="C22" s="80"/>
      <c r="D22" s="80"/>
      <c r="E22" s="84"/>
      <c r="F22" s="84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77"/>
      <c r="Y22" s="77"/>
      <c r="Z22" s="77"/>
      <c r="AA22" s="77"/>
      <c r="AB22" s="77"/>
      <c r="AC22" s="77"/>
    </row>
    <row r="23" spans="1:29" s="79" customFormat="1" ht="15.95" customHeight="1" x14ac:dyDescent="0.25">
      <c r="A23" s="93" t="s">
        <v>1</v>
      </c>
      <c r="B23" s="93"/>
      <c r="C23" s="93"/>
      <c r="D23" s="93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93" t="s">
        <v>3</v>
      </c>
      <c r="P23" s="93"/>
      <c r="Q23" s="159"/>
      <c r="R23" s="159"/>
      <c r="S23" s="159"/>
      <c r="T23" s="159"/>
      <c r="U23" s="159"/>
      <c r="V23" s="159"/>
      <c r="W23" s="159"/>
      <c r="X23" s="77"/>
      <c r="Y23" s="78"/>
      <c r="Z23" s="78"/>
      <c r="AA23" s="78"/>
      <c r="AB23" s="78"/>
      <c r="AC23" s="78"/>
    </row>
    <row r="24" spans="1:29" s="83" customFormat="1" ht="4.5" customHeight="1" x14ac:dyDescent="0.25">
      <c r="A24" s="80"/>
      <c r="B24" s="80"/>
      <c r="C24" s="80"/>
      <c r="D24" s="80"/>
      <c r="E24" s="84"/>
      <c r="F24" s="84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77"/>
      <c r="Y24" s="77"/>
      <c r="Z24" s="77"/>
      <c r="AA24" s="77"/>
      <c r="AB24" s="77"/>
      <c r="AC24" s="77"/>
    </row>
    <row r="25" spans="1:29" s="79" customFormat="1" ht="21.75" customHeight="1" x14ac:dyDescent="0.25">
      <c r="A25" s="155" t="s">
        <v>13</v>
      </c>
      <c r="B25" s="155"/>
      <c r="C25" s="155"/>
      <c r="D25" s="155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77"/>
      <c r="Y25" s="78"/>
      <c r="Z25" s="78"/>
      <c r="AA25" s="78"/>
      <c r="AB25" s="78"/>
      <c r="AC25" s="78"/>
    </row>
    <row r="26" spans="1:29" s="155" customFormat="1" ht="3.75" customHeight="1" x14ac:dyDescent="0.25">
      <c r="A26" s="164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</row>
    <row r="27" spans="1:29" s="79" customFormat="1" ht="15.75" customHeight="1" x14ac:dyDescent="0.25">
      <c r="A27" s="93" t="s">
        <v>60</v>
      </c>
      <c r="B27" s="93"/>
      <c r="C27" s="93"/>
      <c r="D27" s="93"/>
      <c r="E27" s="94"/>
      <c r="F27" s="95"/>
      <c r="G27" s="95"/>
      <c r="H27" s="95"/>
      <c r="I27" s="95"/>
      <c r="J27" s="95"/>
      <c r="K27" s="95"/>
      <c r="L27" s="95"/>
      <c r="M27" s="95"/>
      <c r="N27" s="96"/>
      <c r="O27" s="85" t="s">
        <v>61</v>
      </c>
      <c r="P27" s="85"/>
      <c r="Q27" s="160"/>
      <c r="R27" s="161"/>
      <c r="S27" s="161"/>
      <c r="T27" s="161"/>
      <c r="U27" s="161"/>
      <c r="V27" s="161"/>
      <c r="W27" s="162"/>
      <c r="X27" s="83"/>
    </row>
    <row r="28" spans="1:29" s="163" customFormat="1" ht="13.5" hidden="1" customHeight="1" x14ac:dyDescent="0.25"/>
    <row r="29" spans="1:29" s="1" customFormat="1" ht="15" hidden="1" x14ac:dyDescent="0.25">
      <c r="A29" s="64" t="s">
        <v>16</v>
      </c>
      <c r="B29" s="64"/>
      <c r="C29" s="64"/>
      <c r="D29" s="64"/>
      <c r="E29" s="65"/>
      <c r="F29" s="65"/>
      <c r="G29" s="14"/>
      <c r="H29" s="14"/>
      <c r="I29" s="66"/>
      <c r="J29" s="67"/>
      <c r="K29" s="67"/>
      <c r="L29" s="67"/>
      <c r="M29" s="66"/>
      <c r="N29" s="67"/>
      <c r="O29" s="67"/>
      <c r="P29" s="67"/>
      <c r="Q29" s="16"/>
      <c r="R29" s="16"/>
      <c r="S29" s="16"/>
      <c r="T29" s="16"/>
      <c r="U29" s="14"/>
      <c r="V29" s="14"/>
      <c r="W29" s="14"/>
      <c r="X29" s="28"/>
    </row>
    <row r="30" spans="1:29" s="1" customFormat="1" ht="15" hidden="1" x14ac:dyDescent="0.25">
      <c r="A30" s="64" t="s">
        <v>35</v>
      </c>
      <c r="B30" s="64"/>
      <c r="C30" s="64"/>
      <c r="D30" s="64"/>
      <c r="E30" s="65"/>
      <c r="F30" s="65"/>
      <c r="G30" s="14"/>
      <c r="H30" s="14"/>
      <c r="I30" s="115">
        <v>135</v>
      </c>
      <c r="J30" s="115"/>
      <c r="K30" s="115"/>
      <c r="L30" s="115"/>
      <c r="M30" s="115">
        <v>155</v>
      </c>
      <c r="N30" s="115"/>
      <c r="O30" s="115"/>
      <c r="P30" s="115"/>
      <c r="Q30" s="167"/>
      <c r="R30" s="167"/>
      <c r="S30" s="167"/>
      <c r="T30" s="167"/>
      <c r="X30" s="28"/>
    </row>
    <row r="31" spans="1:29" s="1" customFormat="1" ht="15" hidden="1" x14ac:dyDescent="0.25">
      <c r="A31" s="64" t="s">
        <v>36</v>
      </c>
      <c r="B31" s="64"/>
      <c r="C31" s="64"/>
      <c r="D31" s="64"/>
      <c r="E31" s="65"/>
      <c r="F31" s="65"/>
      <c r="G31" s="14"/>
      <c r="H31" s="14"/>
      <c r="I31" s="87">
        <v>115</v>
      </c>
      <c r="J31" s="87"/>
      <c r="K31" s="87"/>
      <c r="L31" s="87"/>
      <c r="M31" s="87">
        <v>135</v>
      </c>
      <c r="N31" s="87"/>
      <c r="O31" s="87"/>
      <c r="P31" s="87"/>
      <c r="Q31" s="88"/>
      <c r="R31" s="88"/>
      <c r="S31" s="88"/>
      <c r="T31" s="88"/>
      <c r="X31" s="28"/>
    </row>
    <row r="32" spans="1:29" s="1" customFormat="1" ht="15" hidden="1" x14ac:dyDescent="0.25">
      <c r="A32" s="64" t="s">
        <v>37</v>
      </c>
      <c r="B32" s="64"/>
      <c r="C32" s="64"/>
      <c r="D32" s="64"/>
      <c r="E32" s="65"/>
      <c r="F32" s="65"/>
      <c r="G32" s="14"/>
      <c r="H32" s="14"/>
      <c r="I32" s="87">
        <v>40</v>
      </c>
      <c r="J32" s="87"/>
      <c r="K32" s="87"/>
      <c r="L32" s="87"/>
      <c r="M32" s="87">
        <v>45</v>
      </c>
      <c r="N32" s="87"/>
      <c r="O32" s="87"/>
      <c r="P32" s="87"/>
      <c r="Q32" s="88"/>
      <c r="R32" s="88"/>
      <c r="S32" s="88"/>
      <c r="T32" s="88"/>
      <c r="U32" s="116">
        <f ca="1">V90</f>
        <v>45085</v>
      </c>
      <c r="V32" s="117"/>
      <c r="W32" s="118"/>
      <c r="X32" s="28"/>
    </row>
    <row r="33" spans="1:29" s="1" customFormat="1" ht="15" hidden="1" x14ac:dyDescent="0.25">
      <c r="A33" s="64" t="s">
        <v>62</v>
      </c>
      <c r="B33" s="64"/>
      <c r="C33" s="64"/>
      <c r="D33" s="64"/>
      <c r="E33" s="65"/>
      <c r="F33" s="65"/>
      <c r="I33" s="87">
        <v>405</v>
      </c>
      <c r="J33" s="87"/>
      <c r="K33" s="87"/>
      <c r="L33" s="87"/>
      <c r="M33" s="87">
        <v>465</v>
      </c>
      <c r="N33" s="87"/>
      <c r="O33" s="87"/>
      <c r="P33" s="87"/>
      <c r="Q33" s="88"/>
      <c r="R33" s="88"/>
      <c r="S33" s="88"/>
      <c r="T33" s="88"/>
      <c r="U33" s="166">
        <f ca="1">IF(U32&lt;G38,J38,0)+(IF(U32&gt;=G38,Q38,0)*IF(U32&gt;=N38,0,1))+IF(U32&gt;=N38,S38,0)</f>
        <v>0</v>
      </c>
      <c r="V33" s="166"/>
      <c r="W33" s="166"/>
      <c r="X33" s="31"/>
      <c r="Y33" s="68"/>
      <c r="Z33" s="68"/>
      <c r="AA33" s="68"/>
      <c r="AB33" s="68"/>
      <c r="AC33" s="68"/>
    </row>
    <row r="34" spans="1:29" ht="18.75" customHeight="1" x14ac:dyDescent="0.25">
      <c r="A34" s="128" t="s">
        <v>74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31"/>
      <c r="Y34" s="31"/>
      <c r="Z34" s="31"/>
      <c r="AA34" s="31"/>
      <c r="AB34" s="31"/>
      <c r="AC34" s="31"/>
    </row>
    <row r="35" spans="1:29" s="1" customFormat="1" ht="15.95" customHeight="1" x14ac:dyDescent="0.25">
      <c r="A35" s="123" t="s">
        <v>18</v>
      </c>
      <c r="B35" s="123"/>
      <c r="C35" s="123"/>
      <c r="D35" s="123"/>
      <c r="E35" s="123"/>
      <c r="F35" s="123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32"/>
      <c r="Y35" s="17"/>
      <c r="Z35" s="17"/>
      <c r="AA35" s="17"/>
      <c r="AB35" s="17"/>
      <c r="AC35" s="17"/>
    </row>
    <row r="36" spans="1:29" s="1" customFormat="1" ht="41.25" customHeight="1" x14ac:dyDescent="0.25">
      <c r="A36" s="133" t="s">
        <v>16</v>
      </c>
      <c r="B36" s="133"/>
      <c r="C36" s="133"/>
      <c r="D36" s="133"/>
      <c r="E36" s="146" t="s">
        <v>34</v>
      </c>
      <c r="F36" s="156"/>
      <c r="G36" s="215" t="s">
        <v>77</v>
      </c>
      <c r="H36" s="215"/>
      <c r="I36" s="215"/>
      <c r="J36" s="215"/>
      <c r="K36" s="215"/>
      <c r="L36" s="215"/>
      <c r="M36" s="215"/>
      <c r="N36" s="213" t="s">
        <v>79</v>
      </c>
      <c r="O36" s="213"/>
      <c r="P36" s="213"/>
      <c r="Q36" s="213"/>
      <c r="R36" s="213"/>
      <c r="S36" s="213"/>
      <c r="T36" s="214"/>
      <c r="U36" s="208">
        <f ca="1">E38*U33</f>
        <v>0</v>
      </c>
      <c r="V36" s="208"/>
      <c r="W36" s="209"/>
      <c r="X36" s="35"/>
      <c r="Y36" s="13"/>
    </row>
    <row r="37" spans="1:29" s="1" customFormat="1" ht="21.75" customHeight="1" x14ac:dyDescent="0.25">
      <c r="A37" s="133"/>
      <c r="B37" s="133"/>
      <c r="C37" s="133"/>
      <c r="D37" s="133"/>
      <c r="E37" s="146"/>
      <c r="F37" s="156"/>
      <c r="G37" s="153" t="s">
        <v>75</v>
      </c>
      <c r="H37" s="187"/>
      <c r="I37" s="188"/>
      <c r="J37" s="153" t="s">
        <v>58</v>
      </c>
      <c r="K37" s="187"/>
      <c r="L37" s="187"/>
      <c r="M37" s="188"/>
      <c r="N37" s="187" t="s">
        <v>76</v>
      </c>
      <c r="O37" s="187"/>
      <c r="P37" s="188"/>
      <c r="Q37" s="153" t="s">
        <v>58</v>
      </c>
      <c r="R37" s="187"/>
      <c r="S37" s="187"/>
      <c r="T37" s="188"/>
      <c r="U37" s="210"/>
      <c r="V37" s="210"/>
      <c r="W37" s="211"/>
      <c r="X37" s="35"/>
      <c r="Y37" s="13"/>
      <c r="Z37" s="13"/>
      <c r="AC37" s="19"/>
    </row>
    <row r="38" spans="1:29" s="1" customFormat="1" ht="15.95" customHeight="1" x14ac:dyDescent="0.25">
      <c r="A38" s="133"/>
      <c r="B38" s="133"/>
      <c r="C38" s="133"/>
      <c r="D38" s="133"/>
      <c r="E38" s="125">
        <v>0</v>
      </c>
      <c r="F38" s="126"/>
      <c r="G38" s="189">
        <v>45153</v>
      </c>
      <c r="H38" s="190"/>
      <c r="I38" s="191"/>
      <c r="J38" s="192">
        <f>IF($A36=$A29,I26,0)+IF($A30=$A36,I30,0)+IF($A31=$A36,I31,0)+IF($A32=$A36,I32,0)+IF($A33=$A36,I33,0)</f>
        <v>0</v>
      </c>
      <c r="K38" s="193"/>
      <c r="L38" s="193"/>
      <c r="M38" s="194"/>
      <c r="N38" s="190">
        <v>45219</v>
      </c>
      <c r="O38" s="190"/>
      <c r="P38" s="191"/>
      <c r="Q38" s="192">
        <f>IF($A36=$A29,M26,0)+IF($A30=$A36,M30,0)+IF($A31=$A36,M31,0)+IF($A32=$A36,M32,0)+IF($A33=$A36,M33,0)</f>
        <v>0</v>
      </c>
      <c r="R38" s="193"/>
      <c r="S38" s="193"/>
      <c r="T38" s="194"/>
      <c r="U38" s="210"/>
      <c r="V38" s="210"/>
      <c r="W38" s="211"/>
      <c r="X38" s="35"/>
      <c r="Y38" s="13"/>
      <c r="Z38" s="13"/>
    </row>
    <row r="39" spans="1:29" s="1" customFormat="1" ht="15.95" customHeight="1" x14ac:dyDescent="0.25">
      <c r="A39" s="133"/>
      <c r="B39" s="133"/>
      <c r="C39" s="133"/>
      <c r="D39" s="133"/>
      <c r="E39" s="124" t="str">
        <f>CONCATENATE(IF(A36=A29,G42, ),IF(A36=A30,G43, ),IF(A36=A31,G44," "),IF(A36=A32,G45," "),IF(A36=A33,G46," "))</f>
        <v xml:space="preserve">ЗДЕСЬ ПОЯВИТСЯ ОПИСАНИЕ ВЫСТАВОЧНОЙ ПЛОЩАДИ   </v>
      </c>
      <c r="F39" s="124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40"/>
      <c r="U39" s="212"/>
      <c r="V39" s="210"/>
      <c r="W39" s="211"/>
      <c r="X39" s="29"/>
      <c r="Y39" s="16"/>
    </row>
    <row r="40" spans="1:29" s="1" customFormat="1" ht="15.95" customHeight="1" x14ac:dyDescent="0.25">
      <c r="A40" s="133"/>
      <c r="B40" s="133"/>
      <c r="C40" s="133"/>
      <c r="D40" s="133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53"/>
      <c r="U40" s="25"/>
      <c r="V40" s="26"/>
      <c r="W40" s="27"/>
      <c r="X40" s="29"/>
      <c r="Y40" s="16"/>
    </row>
    <row r="41" spans="1:29" s="1" customFormat="1" ht="15" x14ac:dyDescent="0.25">
      <c r="A41" s="133"/>
      <c r="B41" s="133"/>
      <c r="C41" s="133"/>
      <c r="D41" s="133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53"/>
      <c r="U41" s="120"/>
      <c r="V41" s="121"/>
      <c r="W41" s="122"/>
      <c r="X41" s="29"/>
      <c r="Y41" s="16"/>
    </row>
    <row r="42" spans="1:29" s="1" customFormat="1" ht="15" hidden="1" customHeight="1" x14ac:dyDescent="0.25">
      <c r="A42" s="4"/>
      <c r="B42" s="4"/>
      <c r="C42" s="4"/>
      <c r="D42" s="4"/>
      <c r="E42" s="4"/>
      <c r="F42" s="4"/>
      <c r="G42" s="149" t="s">
        <v>0</v>
      </c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30"/>
      <c r="Y42" s="3"/>
      <c r="Z42" s="3"/>
      <c r="AA42" s="20"/>
      <c r="AB42" s="20"/>
      <c r="AC42" s="20"/>
    </row>
    <row r="43" spans="1:29" s="1" customFormat="1" ht="15" hidden="1" customHeight="1" x14ac:dyDescent="0.25">
      <c r="A43" s="4" t="s">
        <v>38</v>
      </c>
      <c r="B43" s="4" t="s">
        <v>39</v>
      </c>
      <c r="C43" s="4"/>
      <c r="D43" s="4"/>
      <c r="E43" s="4"/>
      <c r="F43" s="4"/>
      <c r="G43" s="149" t="s">
        <v>69</v>
      </c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30"/>
      <c r="Y43" s="3"/>
      <c r="Z43" s="3"/>
      <c r="AA43" s="3"/>
      <c r="AB43" s="3"/>
    </row>
    <row r="44" spans="1:29" s="1" customFormat="1" ht="15" hidden="1" customHeight="1" x14ac:dyDescent="0.25">
      <c r="A44" s="4" t="s">
        <v>45</v>
      </c>
      <c r="B44" s="4" t="s">
        <v>44</v>
      </c>
      <c r="C44" s="4"/>
      <c r="E44" s="4"/>
      <c r="F44" s="4"/>
      <c r="G44" s="119" t="s">
        <v>14</v>
      </c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30"/>
      <c r="Y44" s="3"/>
      <c r="Z44" s="3"/>
      <c r="AA44" s="3"/>
      <c r="AB44" s="3"/>
      <c r="AC44" s="3"/>
    </row>
    <row r="45" spans="1:29" s="1" customFormat="1" ht="9.75" hidden="1" customHeight="1" x14ac:dyDescent="0.25">
      <c r="A45" s="4"/>
      <c r="B45" s="4"/>
      <c r="C45" s="4"/>
      <c r="D45" s="4"/>
      <c r="E45" s="4"/>
      <c r="F45" s="4"/>
      <c r="G45" s="119" t="s">
        <v>17</v>
      </c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30"/>
      <c r="Y45" s="3"/>
      <c r="Z45" s="3"/>
      <c r="AA45" s="3"/>
      <c r="AB45" s="3"/>
      <c r="AC45" s="3"/>
    </row>
    <row r="46" spans="1:29" s="1" customFormat="1" ht="15" hidden="1" x14ac:dyDescent="0.25">
      <c r="A46" s="4"/>
      <c r="B46" s="4"/>
      <c r="C46" s="4"/>
      <c r="D46" s="4"/>
      <c r="E46" s="4"/>
      <c r="F46" s="4"/>
      <c r="G46" s="119" t="s">
        <v>15</v>
      </c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30"/>
      <c r="Y46" s="3"/>
      <c r="Z46" s="3"/>
      <c r="AA46" s="3"/>
      <c r="AB46" s="3"/>
      <c r="AC46" s="3"/>
    </row>
    <row r="47" spans="1:29" s="1" customFormat="1" ht="15" hidden="1" x14ac:dyDescent="0.25">
      <c r="A47" s="13">
        <v>0</v>
      </c>
      <c r="B47" s="13">
        <v>1</v>
      </c>
      <c r="C47" s="13">
        <v>2</v>
      </c>
      <c r="D47" s="13">
        <v>3</v>
      </c>
      <c r="E47" s="13">
        <v>4</v>
      </c>
      <c r="F47" s="13">
        <v>5</v>
      </c>
      <c r="G47" s="13">
        <v>6</v>
      </c>
      <c r="H47" s="13">
        <v>7</v>
      </c>
      <c r="I47" s="13">
        <v>8</v>
      </c>
      <c r="J47" s="13">
        <v>9</v>
      </c>
      <c r="K47" s="13">
        <v>10</v>
      </c>
      <c r="L47" s="14"/>
      <c r="M47" s="14"/>
      <c r="N47" s="14"/>
      <c r="O47" s="14"/>
      <c r="P47" s="14"/>
      <c r="Q47" s="14"/>
      <c r="R47" s="14"/>
      <c r="S47" s="14"/>
      <c r="T47" s="14"/>
      <c r="U47" s="24">
        <v>-0.05</v>
      </c>
      <c r="V47" s="14"/>
      <c r="W47" s="14"/>
      <c r="X47" s="30"/>
      <c r="Y47" s="3"/>
      <c r="Z47" s="3"/>
      <c r="AA47" s="3"/>
      <c r="AB47" s="3"/>
      <c r="AC47" s="3"/>
    </row>
    <row r="48" spans="1:29" s="1" customFormat="1" ht="15" hidden="1" x14ac:dyDescent="0.25">
      <c r="A48" s="5" t="s">
        <v>40</v>
      </c>
      <c r="B48" s="4"/>
      <c r="C48" s="4"/>
      <c r="D48" s="4"/>
      <c r="E48" s="4"/>
      <c r="F48" s="4"/>
      <c r="G48" s="8"/>
      <c r="H48" s="4"/>
      <c r="I48" s="6" t="s">
        <v>8</v>
      </c>
      <c r="J48" s="7"/>
      <c r="K48" s="7"/>
      <c r="L48" s="3"/>
      <c r="M48" s="3"/>
      <c r="N48" s="3"/>
      <c r="O48" s="3"/>
      <c r="P48" s="3"/>
      <c r="Q48" s="3"/>
      <c r="R48" s="3"/>
      <c r="S48" s="3"/>
      <c r="T48" s="3"/>
      <c r="U48" s="24">
        <v>-0.1</v>
      </c>
      <c r="V48" s="3"/>
      <c r="W48" s="3"/>
      <c r="X48" s="30"/>
      <c r="Y48" s="3"/>
      <c r="Z48" s="3"/>
      <c r="AA48" s="3"/>
      <c r="AB48" s="3"/>
      <c r="AC48" s="3"/>
    </row>
    <row r="49" spans="1:29" s="1" customFormat="1" ht="15" hidden="1" x14ac:dyDescent="0.25">
      <c r="A49" s="5" t="s">
        <v>4</v>
      </c>
      <c r="B49" s="4"/>
      <c r="C49" s="4"/>
      <c r="D49" s="4"/>
      <c r="E49" s="4"/>
      <c r="F49" s="4"/>
      <c r="G49" s="8">
        <v>0</v>
      </c>
      <c r="H49" s="4"/>
      <c r="I49" s="6" t="s">
        <v>9</v>
      </c>
      <c r="J49" s="7"/>
      <c r="K49" s="7"/>
      <c r="L49" s="3"/>
      <c r="M49" s="3"/>
      <c r="N49" s="3"/>
      <c r="O49" s="3"/>
      <c r="P49" s="3"/>
      <c r="Q49" s="3"/>
      <c r="R49" s="3"/>
      <c r="S49" s="3"/>
      <c r="T49" s="3"/>
      <c r="U49" s="24">
        <v>-0.15</v>
      </c>
      <c r="V49" s="3"/>
      <c r="W49" s="3"/>
      <c r="X49" s="30"/>
      <c r="Y49" s="3"/>
      <c r="Z49" s="3"/>
      <c r="AA49" s="3"/>
      <c r="AB49" s="3"/>
      <c r="AC49" s="3"/>
    </row>
    <row r="50" spans="1:29" s="1" customFormat="1" ht="15" hidden="1" x14ac:dyDescent="0.25">
      <c r="A50" s="5" t="s">
        <v>5</v>
      </c>
      <c r="B50" s="4"/>
      <c r="C50" s="4"/>
      <c r="D50" s="4"/>
      <c r="E50" s="4"/>
      <c r="F50" s="4"/>
      <c r="G50" s="8">
        <v>0.1</v>
      </c>
      <c r="H50" s="4"/>
      <c r="I50" s="6" t="s">
        <v>10</v>
      </c>
      <c r="J50" s="7"/>
      <c r="K50" s="7"/>
      <c r="L50" s="3"/>
      <c r="M50" s="3"/>
      <c r="N50" s="3"/>
      <c r="O50" s="3"/>
      <c r="P50" s="3"/>
      <c r="Q50" s="3"/>
      <c r="R50" s="3"/>
      <c r="S50" s="3"/>
      <c r="T50" s="3"/>
      <c r="U50" s="24">
        <v>-0.2</v>
      </c>
      <c r="V50" s="3"/>
      <c r="W50" s="3"/>
      <c r="X50" s="30"/>
      <c r="Y50" s="3"/>
      <c r="Z50" s="3"/>
      <c r="AA50" s="3"/>
      <c r="AB50" s="3"/>
      <c r="AC50" s="3"/>
    </row>
    <row r="51" spans="1:29" s="1" customFormat="1" ht="15" hidden="1" x14ac:dyDescent="0.25">
      <c r="A51" s="5" t="s">
        <v>6</v>
      </c>
      <c r="B51" s="4"/>
      <c r="C51" s="4"/>
      <c r="D51" s="4"/>
      <c r="E51" s="4"/>
      <c r="F51" s="4"/>
      <c r="G51" s="8">
        <v>0.15</v>
      </c>
      <c r="H51" s="4"/>
      <c r="I51" s="6" t="s">
        <v>11</v>
      </c>
      <c r="J51" s="7"/>
      <c r="K51" s="7"/>
      <c r="L51" s="3"/>
      <c r="M51" s="3"/>
      <c r="N51" s="3"/>
      <c r="O51" s="3"/>
      <c r="P51" s="3"/>
      <c r="Q51" s="3"/>
      <c r="R51" s="3"/>
      <c r="S51" s="3"/>
      <c r="T51" s="3"/>
      <c r="U51" s="24">
        <v>-0.25</v>
      </c>
      <c r="V51" s="3"/>
      <c r="W51" s="3"/>
      <c r="X51" s="30"/>
      <c r="Y51" s="3"/>
      <c r="Z51" s="3"/>
      <c r="AA51" s="3"/>
      <c r="AB51" s="3"/>
      <c r="AC51" s="3"/>
    </row>
    <row r="52" spans="1:29" s="1" customFormat="1" ht="15" hidden="1" x14ac:dyDescent="0.25">
      <c r="A52" s="5" t="s">
        <v>7</v>
      </c>
      <c r="B52" s="4"/>
      <c r="C52" s="4"/>
      <c r="D52" s="4"/>
      <c r="E52" s="4"/>
      <c r="F52" s="4"/>
      <c r="G52" s="8">
        <v>0.2</v>
      </c>
      <c r="H52" s="4"/>
      <c r="I52" s="6" t="s">
        <v>12</v>
      </c>
      <c r="J52" s="7"/>
      <c r="K52" s="7"/>
      <c r="L52" s="3"/>
      <c r="M52" s="3"/>
      <c r="N52" s="3"/>
      <c r="O52" s="3"/>
      <c r="P52" s="3"/>
      <c r="Q52" s="3"/>
      <c r="R52" s="3"/>
      <c r="S52" s="3"/>
      <c r="T52" s="3"/>
      <c r="U52" s="24">
        <v>-0.3</v>
      </c>
      <c r="V52" s="3"/>
      <c r="W52" s="3"/>
      <c r="X52" s="30"/>
      <c r="Y52" s="3"/>
      <c r="Z52" s="3"/>
      <c r="AA52" s="3"/>
      <c r="AB52" s="3"/>
      <c r="AC52" s="3"/>
    </row>
    <row r="53" spans="1:29" ht="4.5" customHeight="1" x14ac:dyDescent="0.25">
      <c r="A53" s="39"/>
      <c r="B53" s="40"/>
      <c r="C53" s="40"/>
      <c r="D53" s="40"/>
      <c r="E53" s="40"/>
      <c r="F53" s="40"/>
      <c r="G53" s="41"/>
      <c r="H53" s="40"/>
      <c r="I53" s="42"/>
      <c r="J53" s="43"/>
      <c r="K53" s="43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</row>
    <row r="54" spans="1:29" s="1" customFormat="1" ht="15.95" customHeight="1" x14ac:dyDescent="0.25">
      <c r="A54" s="133" t="s">
        <v>38</v>
      </c>
      <c r="B54" s="133"/>
      <c r="C54" s="133"/>
      <c r="D54" s="133"/>
      <c r="E54" s="124" t="str">
        <f>IF(A54=A43,B43,B44)</f>
        <v>НА ВЫСТАВОЧНУЮ ПЛОЩАДЬ БУДЕТ ПРОВЕДЕНА СТАНДАРТНАЯ БЫТОВАЯ РОЗЕТКА 220В, С МАКСИМАЛЬНО ДОПУСТИМЫМ ПОТРЕБЛЕНИЕМ ДО 2кВт</v>
      </c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9">
        <f>(IF(A36=A30,0,0)+IF(A36=A31,1,0)+IF(A36=A32,1,0)+IF(A36=A33,0,0))*60*IF(A54=A43,1,0)</f>
        <v>0</v>
      </c>
      <c r="V54" s="129"/>
      <c r="W54" s="129"/>
      <c r="X54" s="30"/>
      <c r="Y54" s="3"/>
      <c r="Z54" s="3"/>
      <c r="AA54" s="3"/>
      <c r="AB54" s="3"/>
      <c r="AC54" s="3"/>
    </row>
    <row r="55" spans="1:29" s="1" customFormat="1" ht="15.95" customHeight="1" x14ac:dyDescent="0.25">
      <c r="A55" s="133"/>
      <c r="B55" s="133"/>
      <c r="C55" s="133"/>
      <c r="D55" s="133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9"/>
      <c r="V55" s="129"/>
      <c r="W55" s="129"/>
      <c r="X55" s="30"/>
      <c r="Y55" s="3"/>
      <c r="Z55" s="3"/>
      <c r="AA55" s="3"/>
      <c r="AB55" s="3"/>
      <c r="AC55" s="3"/>
    </row>
    <row r="56" spans="1:29" s="1" customFormat="1" ht="15" x14ac:dyDescent="0.25">
      <c r="A56" s="133"/>
      <c r="B56" s="133"/>
      <c r="C56" s="133"/>
      <c r="D56" s="133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9"/>
      <c r="V56" s="129"/>
      <c r="W56" s="129"/>
      <c r="X56" s="30"/>
      <c r="Y56" s="3"/>
      <c r="Z56" s="3"/>
      <c r="AA56" s="3"/>
      <c r="AB56" s="3"/>
      <c r="AC56" s="3"/>
    </row>
    <row r="57" spans="1:29" ht="3.75" hidden="1" customHeight="1" x14ac:dyDescent="0.25">
      <c r="A57" s="40"/>
      <c r="B57" s="40"/>
      <c r="C57" s="40"/>
      <c r="D57" s="40"/>
      <c r="E57" s="44"/>
      <c r="F57" s="44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45"/>
      <c r="V57" s="45"/>
      <c r="W57" s="45"/>
      <c r="X57" s="30"/>
      <c r="Y57" s="30"/>
      <c r="Z57" s="30"/>
      <c r="AA57" s="30"/>
      <c r="AB57" s="30"/>
      <c r="AC57" s="30"/>
    </row>
    <row r="58" spans="1:29" s="1" customFormat="1" ht="15.75" hidden="1" customHeight="1" x14ac:dyDescent="0.25">
      <c r="A58" s="123" t="s">
        <v>19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32"/>
      <c r="Y58" s="17"/>
      <c r="Z58" s="17"/>
      <c r="AA58" s="17"/>
      <c r="AB58" s="17"/>
      <c r="AC58" s="17"/>
    </row>
    <row r="59" spans="1:29" s="1" customFormat="1" ht="15.75" hidden="1" customHeight="1" x14ac:dyDescent="0.25">
      <c r="A59" s="133" t="s">
        <v>4</v>
      </c>
      <c r="B59" s="133"/>
      <c r="C59" s="133"/>
      <c r="D59" s="133"/>
      <c r="E59" s="146" t="s">
        <v>23</v>
      </c>
      <c r="F59" s="146"/>
      <c r="G59" s="124" t="str">
        <f>CONCATENATE(IF(A59=A48,I48," "),IF(A59=A49,I49," "),IF(A59=A50,I50," "),IF(A59=A51,I51," "),IF(A59=A52,I52," "))</f>
        <v xml:space="preserve"> СТЕНД ОТКРЫТЫЙ С ОДНОЙ СТОРОНЫ   </v>
      </c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50">
        <v>0</v>
      </c>
      <c r="V59" s="150"/>
      <c r="W59" s="150"/>
      <c r="X59" s="35"/>
      <c r="Y59" s="13"/>
      <c r="Z59" s="13"/>
      <c r="AA59" s="3"/>
      <c r="AB59" s="3"/>
      <c r="AC59" s="3"/>
    </row>
    <row r="60" spans="1:29" s="1" customFormat="1" ht="31.5" hidden="1" customHeight="1" x14ac:dyDescent="0.25">
      <c r="A60" s="133"/>
      <c r="B60" s="133"/>
      <c r="C60" s="133"/>
      <c r="D60" s="133"/>
      <c r="E60" s="168">
        <v>0</v>
      </c>
      <c r="F60" s="168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50"/>
      <c r="V60" s="150"/>
      <c r="W60" s="150"/>
      <c r="X60" s="35"/>
      <c r="Y60" s="13"/>
      <c r="Z60" s="13"/>
      <c r="AA60" s="3"/>
      <c r="AB60" s="3"/>
      <c r="AC60" s="3"/>
    </row>
    <row r="61" spans="1:29" s="57" customFormat="1" ht="3" customHeight="1" x14ac:dyDescent="0.25">
      <c r="A61" s="72"/>
      <c r="B61" s="72"/>
      <c r="C61" s="72"/>
      <c r="D61" s="72"/>
      <c r="E61" s="72"/>
      <c r="F61" s="72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58"/>
      <c r="Y61" s="59"/>
      <c r="Z61" s="59"/>
      <c r="AA61" s="60"/>
      <c r="AB61" s="60"/>
      <c r="AC61" s="60"/>
    </row>
    <row r="62" spans="1:29" s="1" customFormat="1" ht="16.5" customHeight="1" x14ac:dyDescent="0.25">
      <c r="A62" s="123" t="s">
        <v>20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32"/>
      <c r="Y62" s="17"/>
      <c r="Z62" s="17"/>
      <c r="AA62" s="17"/>
      <c r="AB62" s="17"/>
      <c r="AC62" s="17"/>
    </row>
    <row r="63" spans="1:29" s="1" customFormat="1" ht="1.5" hidden="1" customHeight="1" x14ac:dyDescent="0.25">
      <c r="A63" s="61">
        <v>0</v>
      </c>
      <c r="B63" s="62">
        <v>1</v>
      </c>
      <c r="C63" s="62">
        <v>2</v>
      </c>
      <c r="D63" s="63">
        <v>3</v>
      </c>
      <c r="E63" s="62">
        <v>4</v>
      </c>
      <c r="F63" s="62">
        <v>5</v>
      </c>
      <c r="G63" s="63">
        <v>6</v>
      </c>
      <c r="H63" s="62">
        <v>7</v>
      </c>
      <c r="I63" s="62">
        <v>8</v>
      </c>
      <c r="J63" s="63">
        <v>9</v>
      </c>
      <c r="K63" s="62">
        <v>10</v>
      </c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17"/>
      <c r="Y63" s="17"/>
      <c r="Z63" s="17"/>
      <c r="AA63" s="17"/>
      <c r="AB63" s="17"/>
      <c r="AC63" s="17"/>
    </row>
    <row r="64" spans="1:29" s="1" customFormat="1" ht="0.75" customHeight="1" x14ac:dyDescent="0.25">
      <c r="A64" s="54" t="s">
        <v>57</v>
      </c>
      <c r="B64" s="4"/>
      <c r="C64" s="4"/>
      <c r="D64" s="4"/>
      <c r="E64" s="4"/>
      <c r="F64" s="9"/>
      <c r="G64" s="9"/>
      <c r="H64" s="9"/>
      <c r="I64" s="6" t="s">
        <v>68</v>
      </c>
      <c r="J64" s="7"/>
      <c r="K64" s="7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11"/>
      <c r="X64" s="30"/>
      <c r="Y64" s="3"/>
      <c r="Z64" s="3"/>
      <c r="AA64" s="3"/>
      <c r="AB64" s="3"/>
      <c r="AC64" s="3"/>
    </row>
    <row r="65" spans="1:29" s="1" customFormat="1" ht="15" hidden="1" x14ac:dyDescent="0.25">
      <c r="A65" s="12" t="s">
        <v>41</v>
      </c>
      <c r="B65" s="4"/>
      <c r="D65" s="4"/>
      <c r="E65" s="4"/>
      <c r="F65" s="9"/>
      <c r="G65" s="9"/>
      <c r="H65" s="9"/>
      <c r="I65" s="6" t="s">
        <v>59</v>
      </c>
      <c r="J65" s="7"/>
      <c r="K65" s="7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11"/>
      <c r="X65" s="30"/>
      <c r="Y65" s="3"/>
      <c r="Z65" s="3"/>
      <c r="AA65" s="3"/>
      <c r="AB65" s="3"/>
      <c r="AC65" s="3"/>
    </row>
    <row r="66" spans="1:29" s="1" customFormat="1" ht="15" hidden="1" x14ac:dyDescent="0.25">
      <c r="A66" s="12"/>
      <c r="B66" s="4"/>
      <c r="C66" s="4"/>
      <c r="D66" s="4"/>
      <c r="E66" s="4"/>
      <c r="F66" s="4"/>
      <c r="G66" s="9"/>
      <c r="H66" s="4"/>
      <c r="I66" s="6"/>
      <c r="J66" s="7"/>
      <c r="K66" s="7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11"/>
      <c r="X66" s="30"/>
      <c r="Y66" s="3"/>
      <c r="Z66" s="3"/>
      <c r="AA66" s="3"/>
      <c r="AB66" s="3"/>
      <c r="AC66" s="3"/>
    </row>
    <row r="67" spans="1:29" s="1" customFormat="1" ht="15" hidden="1" x14ac:dyDescent="0.25">
      <c r="A67" s="10"/>
      <c r="B67" s="4"/>
      <c r="C67" s="4"/>
      <c r="D67" s="4"/>
      <c r="E67" s="4"/>
      <c r="F67" s="4"/>
      <c r="G67" s="4"/>
      <c r="H67" s="4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5"/>
      <c r="X67" s="35"/>
      <c r="Y67" s="13"/>
      <c r="Z67" s="13"/>
      <c r="AA67" s="3"/>
      <c r="AB67" s="3"/>
      <c r="AC67" s="3"/>
    </row>
    <row r="68" spans="1:29" s="1" customFormat="1" ht="15.95" customHeight="1" x14ac:dyDescent="0.25">
      <c r="A68" s="145" t="s">
        <v>57</v>
      </c>
      <c r="B68" s="145"/>
      <c r="C68" s="145"/>
      <c r="D68" s="145"/>
      <c r="E68" s="146" t="s">
        <v>56</v>
      </c>
      <c r="F68" s="147"/>
      <c r="G68" s="134" t="str">
        <f>CONCATENATE(IF(A68=A64,I64," "),IF(A68=A65,I65," "))</f>
        <v xml:space="preserve">Включает размещение информации об участнике в электронном каталоге, рекламную кампанию, стоимость одного бэйджа на каждые 3 кв.м. заказанной выставочной площади, и стоимость регистрации Заказчика.. </v>
      </c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6"/>
      <c r="U68" s="129">
        <f>IF(A68="ЗАОЧНОЕ УЧАСТИЕ В ВЫСТАВКЕ",120+120*E70,120+120*E70)</f>
        <v>120</v>
      </c>
      <c r="V68" s="129"/>
      <c r="W68" s="129"/>
      <c r="X68" s="35"/>
      <c r="Y68" s="13"/>
      <c r="Z68" s="13"/>
      <c r="AA68" s="3"/>
      <c r="AB68" s="3"/>
      <c r="AC68" s="3"/>
    </row>
    <row r="69" spans="1:29" s="1" customFormat="1" ht="15.95" customHeight="1" x14ac:dyDescent="0.25">
      <c r="A69" s="145"/>
      <c r="B69" s="145"/>
      <c r="C69" s="145"/>
      <c r="D69" s="145"/>
      <c r="E69" s="147"/>
      <c r="F69" s="147"/>
      <c r="G69" s="137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9"/>
      <c r="U69" s="129"/>
      <c r="V69" s="129"/>
      <c r="W69" s="129"/>
      <c r="X69" s="35"/>
      <c r="Y69" s="13"/>
      <c r="Z69" s="13"/>
      <c r="AA69" s="3"/>
      <c r="AB69" s="3"/>
      <c r="AC69" s="3"/>
    </row>
    <row r="70" spans="1:29" s="1" customFormat="1" ht="15" x14ac:dyDescent="0.25">
      <c r="A70" s="145"/>
      <c r="B70" s="145"/>
      <c r="C70" s="145"/>
      <c r="D70" s="145"/>
      <c r="E70" s="148">
        <v>0</v>
      </c>
      <c r="F70" s="148"/>
      <c r="G70" s="140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2"/>
      <c r="U70" s="129"/>
      <c r="V70" s="129"/>
      <c r="W70" s="129"/>
      <c r="X70" s="29"/>
      <c r="Y70" s="16"/>
      <c r="Z70" s="16"/>
      <c r="AA70" s="3"/>
      <c r="AB70" s="3"/>
      <c r="AC70" s="3"/>
    </row>
    <row r="71" spans="1:29" s="1" customFormat="1" ht="0.75" customHeight="1" x14ac:dyDescent="0.25">
      <c r="A71" s="69">
        <v>0</v>
      </c>
      <c r="B71" s="62">
        <v>1</v>
      </c>
      <c r="C71" s="62">
        <v>2</v>
      </c>
      <c r="D71" s="63">
        <v>3</v>
      </c>
      <c r="E71" s="62">
        <v>4</v>
      </c>
      <c r="F71" s="62">
        <v>5</v>
      </c>
      <c r="G71" s="63">
        <v>6</v>
      </c>
      <c r="H71" s="62">
        <v>7</v>
      </c>
      <c r="I71" s="62">
        <v>8</v>
      </c>
      <c r="J71" s="63">
        <v>9</v>
      </c>
      <c r="K71" s="62">
        <v>10</v>
      </c>
      <c r="L71" s="13"/>
      <c r="M71" s="13"/>
      <c r="N71" s="13"/>
      <c r="O71" s="13"/>
      <c r="P71" s="13"/>
      <c r="Q71" s="13"/>
      <c r="R71" s="13"/>
      <c r="S71" s="13"/>
      <c r="T71" s="13"/>
      <c r="U71" s="70"/>
      <c r="V71" s="70"/>
      <c r="W71" s="71"/>
      <c r="X71" s="16"/>
      <c r="Y71" s="16"/>
      <c r="Z71" s="16"/>
      <c r="AA71" s="3"/>
      <c r="AB71" s="3"/>
      <c r="AC71" s="3"/>
    </row>
    <row r="72" spans="1:29" s="1" customFormat="1" ht="3" customHeight="1" x14ac:dyDescent="0.25">
      <c r="A72" s="169"/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1"/>
      <c r="X72" s="16"/>
      <c r="Y72" s="16"/>
      <c r="Z72" s="16"/>
      <c r="AA72" s="3"/>
      <c r="AB72" s="3"/>
      <c r="AC72" s="3"/>
    </row>
    <row r="73" spans="1:29" s="1" customFormat="1" ht="18.75" customHeight="1" x14ac:dyDescent="0.25">
      <c r="A73" s="184" t="s">
        <v>63</v>
      </c>
      <c r="B73" s="123"/>
      <c r="C73" s="123"/>
      <c r="D73" s="123"/>
      <c r="E73" s="123"/>
      <c r="F73" s="123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85"/>
      <c r="X73" s="16"/>
      <c r="Y73" s="16"/>
      <c r="Z73" s="16"/>
      <c r="AA73" s="3"/>
      <c r="AB73" s="3"/>
      <c r="AC73" s="3"/>
    </row>
    <row r="74" spans="1:29" s="1" customFormat="1" ht="15" customHeight="1" x14ac:dyDescent="0.25">
      <c r="A74" s="172" t="s">
        <v>64</v>
      </c>
      <c r="B74" s="173"/>
      <c r="C74" s="173"/>
      <c r="D74" s="173"/>
      <c r="E74" s="146" t="s">
        <v>65</v>
      </c>
      <c r="F74" s="147"/>
      <c r="G74" s="179" t="s">
        <v>66</v>
      </c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80"/>
      <c r="U74" s="129">
        <f>E76*G76</f>
        <v>0</v>
      </c>
      <c r="V74" s="129"/>
      <c r="W74" s="181"/>
      <c r="X74" s="29"/>
      <c r="Y74" s="16"/>
      <c r="Z74" s="16"/>
      <c r="AA74" s="3"/>
      <c r="AB74" s="3"/>
      <c r="AC74" s="3"/>
    </row>
    <row r="75" spans="1:29" s="1" customFormat="1" ht="17.25" customHeight="1" x14ac:dyDescent="0.25">
      <c r="A75" s="174"/>
      <c r="B75" s="175"/>
      <c r="C75" s="175"/>
      <c r="D75" s="175"/>
      <c r="E75" s="147"/>
      <c r="F75" s="178"/>
      <c r="G75" s="124" t="s">
        <v>58</v>
      </c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9"/>
      <c r="V75" s="129"/>
      <c r="W75" s="181"/>
      <c r="X75" s="29"/>
      <c r="Y75" s="16"/>
      <c r="Z75" s="16"/>
      <c r="AA75" s="3"/>
      <c r="AB75" s="3"/>
      <c r="AC75" s="3"/>
    </row>
    <row r="76" spans="1:29" s="1" customFormat="1" ht="17.25" customHeight="1" x14ac:dyDescent="0.25">
      <c r="A76" s="174"/>
      <c r="B76" s="175"/>
      <c r="C76" s="175"/>
      <c r="D76" s="175"/>
      <c r="E76" s="148">
        <v>0</v>
      </c>
      <c r="F76" s="182"/>
      <c r="G76" s="186">
        <v>110</v>
      </c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29"/>
      <c r="V76" s="129"/>
      <c r="W76" s="181"/>
      <c r="X76" s="29"/>
      <c r="Y76" s="16"/>
      <c r="Z76" s="16"/>
      <c r="AA76" s="3"/>
      <c r="AB76" s="3"/>
      <c r="AC76" s="3"/>
    </row>
    <row r="77" spans="1:29" s="1" customFormat="1" ht="15" customHeight="1" x14ac:dyDescent="0.25">
      <c r="A77" s="174"/>
      <c r="B77" s="175"/>
      <c r="C77" s="175"/>
      <c r="D77" s="175"/>
      <c r="E77" s="183" t="s">
        <v>67</v>
      </c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29"/>
      <c r="V77" s="129"/>
      <c r="W77" s="181"/>
      <c r="X77" s="29"/>
      <c r="Y77" s="16"/>
      <c r="Z77" s="16"/>
      <c r="AA77" s="3"/>
      <c r="AB77" s="3"/>
      <c r="AC77" s="3"/>
    </row>
    <row r="78" spans="1:29" s="1" customFormat="1" ht="15" customHeight="1" x14ac:dyDescent="0.25">
      <c r="A78" s="174"/>
      <c r="B78" s="175"/>
      <c r="C78" s="175"/>
      <c r="D78" s="175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29"/>
      <c r="V78" s="129"/>
      <c r="W78" s="181"/>
      <c r="X78" s="29"/>
      <c r="Y78" s="16"/>
      <c r="Z78" s="16"/>
      <c r="AA78" s="3"/>
      <c r="AB78" s="3"/>
      <c r="AC78" s="3"/>
    </row>
    <row r="79" spans="1:29" s="1" customFormat="1" ht="15" customHeight="1" x14ac:dyDescent="0.25">
      <c r="A79" s="176"/>
      <c r="B79" s="177"/>
      <c r="C79" s="177"/>
      <c r="D79" s="177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29"/>
      <c r="V79" s="129"/>
      <c r="W79" s="181"/>
      <c r="X79" s="29"/>
      <c r="Y79" s="16"/>
      <c r="Z79" s="16"/>
      <c r="AA79" s="3"/>
      <c r="AB79" s="3"/>
      <c r="AC79" s="3"/>
    </row>
    <row r="80" spans="1:29" s="1" customFormat="1" ht="15" customHeight="1" x14ac:dyDescent="0.25">
      <c r="A80" s="130" t="s">
        <v>22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2"/>
      <c r="X80" s="36"/>
    </row>
    <row r="81" spans="1:27" ht="15.95" customHeight="1" x14ac:dyDescent="0.25">
      <c r="A81" s="105" t="s">
        <v>78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7"/>
      <c r="Q81" s="114" t="s">
        <v>42</v>
      </c>
      <c r="R81" s="114"/>
      <c r="S81" s="114"/>
      <c r="T81" s="114"/>
      <c r="U81" s="114"/>
      <c r="V81" s="114"/>
      <c r="W81" s="114"/>
      <c r="X81" s="36"/>
    </row>
    <row r="82" spans="1:27" ht="15.95" customHeight="1" x14ac:dyDescent="0.25">
      <c r="A82" s="108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10"/>
      <c r="Q82" s="114" t="s">
        <v>70</v>
      </c>
      <c r="R82" s="114"/>
      <c r="S82" s="114"/>
      <c r="T82" s="129">
        <f ca="1">U36+U54+U59+U68+U74</f>
        <v>120</v>
      </c>
      <c r="U82" s="129"/>
      <c r="V82" s="129"/>
      <c r="W82" s="129"/>
      <c r="X82" s="36"/>
    </row>
    <row r="83" spans="1:27" ht="24" customHeight="1" x14ac:dyDescent="0.25">
      <c r="A83" s="108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10"/>
      <c r="Q83" s="114"/>
      <c r="R83" s="114"/>
      <c r="S83" s="114"/>
      <c r="T83" s="129"/>
      <c r="U83" s="129"/>
      <c r="V83" s="129"/>
      <c r="W83" s="129"/>
    </row>
    <row r="84" spans="1:27" ht="15.95" customHeight="1" x14ac:dyDescent="0.25">
      <c r="A84" s="108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10"/>
      <c r="Q84" s="114" t="s">
        <v>43</v>
      </c>
      <c r="R84" s="114"/>
      <c r="S84" s="114"/>
      <c r="T84" s="129">
        <f ca="1">T82*1.14</f>
        <v>136.79999999999998</v>
      </c>
      <c r="U84" s="129"/>
      <c r="V84" s="129"/>
      <c r="W84" s="129"/>
    </row>
    <row r="85" spans="1:27" ht="15.75" customHeight="1" x14ac:dyDescent="0.25">
      <c r="A85" s="111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3"/>
      <c r="Q85" s="114"/>
      <c r="R85" s="114"/>
      <c r="S85" s="114"/>
      <c r="T85" s="129"/>
      <c r="U85" s="129"/>
      <c r="V85" s="129"/>
      <c r="W85" s="129"/>
    </row>
    <row r="86" spans="1:27" ht="3.95" customHeight="1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0"/>
      <c r="R86" s="40"/>
      <c r="S86" s="40"/>
      <c r="T86" s="40"/>
      <c r="U86" s="45"/>
      <c r="V86" s="45"/>
      <c r="W86" s="45"/>
    </row>
    <row r="87" spans="1:27" s="1" customFormat="1" ht="15.95" customHeight="1" x14ac:dyDescent="0.25">
      <c r="A87" s="102" t="s">
        <v>83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4"/>
      <c r="X87" s="28"/>
    </row>
    <row r="88" spans="1:27" ht="8.1" customHeight="1" x14ac:dyDescent="0.25">
      <c r="A88" s="47"/>
      <c r="W88" s="48"/>
    </row>
    <row r="89" spans="1:27" ht="8.1" customHeight="1" x14ac:dyDescent="0.25">
      <c r="A89" s="47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W89" s="48"/>
    </row>
    <row r="90" spans="1:27" s="34" customFormat="1" ht="15.95" customHeight="1" x14ac:dyDescent="0.2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O90" s="51"/>
      <c r="P90" s="51"/>
      <c r="Q90" s="51"/>
      <c r="S90" s="101" t="s">
        <v>25</v>
      </c>
      <c r="T90" s="101"/>
      <c r="U90" s="52"/>
      <c r="V90" s="143">
        <f ca="1">TODAY()</f>
        <v>45085</v>
      </c>
      <c r="W90" s="144"/>
    </row>
    <row r="91" spans="1:27" s="37" customFormat="1" ht="15.95" customHeight="1" x14ac:dyDescent="0.25">
      <c r="A91" s="99" t="s">
        <v>27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53"/>
      <c r="O91" s="97" t="s">
        <v>26</v>
      </c>
      <c r="P91" s="97"/>
      <c r="Q91" s="97"/>
      <c r="R91" s="53"/>
      <c r="S91" s="53"/>
      <c r="T91" s="53"/>
      <c r="U91" s="53"/>
      <c r="V91" s="97" t="s">
        <v>24</v>
      </c>
      <c r="W91" s="98"/>
    </row>
    <row r="92" spans="1:27" s="34" customFormat="1" ht="15.95" hidden="1" customHeight="1" x14ac:dyDescent="0.2"/>
    <row r="93" spans="1:27" ht="15.95" hidden="1" customHeight="1" x14ac:dyDescent="0.25"/>
    <row r="94" spans="1:27" ht="15.95" hidden="1" customHeight="1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</row>
    <row r="95" spans="1:27" ht="15.95" hidden="1" customHeight="1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</row>
    <row r="96" spans="1:27" ht="15.95" hidden="1" customHeight="1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</row>
    <row r="97" spans="1:27" ht="15.95" hidden="1" customHeight="1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</row>
    <row r="98" spans="1:27" ht="15.95" hidden="1" customHeight="1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</row>
    <row r="99" spans="1:27" ht="15.95" hidden="1" customHeight="1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</row>
    <row r="100" spans="1:27" ht="15.95" hidden="1" customHeight="1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1:27" ht="15.95" hidden="1" customHeight="1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1:27" ht="15.95" hidden="1" customHeight="1" x14ac:dyDescent="0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</row>
    <row r="103" spans="1:27" ht="15.95" hidden="1" customHeight="1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</row>
    <row r="104" spans="1:27" ht="15.95" hidden="1" customHeight="1" x14ac:dyDescent="0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</row>
    <row r="105" spans="1:27" ht="15.95" hidden="1" customHeight="1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</row>
    <row r="106" spans="1:27" ht="15.95" hidden="1" customHeight="1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</row>
    <row r="107" spans="1:27" ht="15.95" hidden="1" customHeight="1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</row>
    <row r="108" spans="1:27" ht="15.95" hidden="1" customHeight="1" x14ac:dyDescent="0.25"/>
    <row r="109" spans="1:27" ht="15.95" hidden="1" customHeight="1" x14ac:dyDescent="0.25"/>
    <row r="110" spans="1:27" ht="2.25" customHeight="1" x14ac:dyDescent="0.25"/>
    <row r="111" spans="1:27" ht="15.95" hidden="1" customHeight="1" x14ac:dyDescent="0.25"/>
    <row r="112" spans="1:27" ht="15.95" hidden="1" customHeight="1" x14ac:dyDescent="0.25"/>
    <row r="113" ht="15.95" hidden="1" customHeight="1" x14ac:dyDescent="0.25"/>
    <row r="114" ht="15.95" hidden="1" customHeight="1" x14ac:dyDescent="0.25"/>
    <row r="115" ht="15.95" hidden="1" customHeight="1" x14ac:dyDescent="0.25"/>
    <row r="116" ht="15.95" hidden="1" customHeight="1" x14ac:dyDescent="0.25"/>
    <row r="117" ht="15.95" hidden="1" customHeight="1" x14ac:dyDescent="0.25"/>
    <row r="118" ht="15.95" hidden="1" customHeight="1" x14ac:dyDescent="0.25"/>
    <row r="119" ht="15.95" hidden="1" customHeight="1" x14ac:dyDescent="0.25"/>
    <row r="120" ht="15.95" hidden="1" customHeight="1" x14ac:dyDescent="0.25"/>
    <row r="121" ht="15.95" hidden="1" customHeight="1" x14ac:dyDescent="0.25"/>
    <row r="122" ht="15.95" hidden="1" customHeight="1" x14ac:dyDescent="0.25"/>
    <row r="123" ht="15.95" hidden="1" customHeight="1" x14ac:dyDescent="0.25"/>
    <row r="124" ht="15.95" hidden="1" customHeight="1" x14ac:dyDescent="0.25"/>
    <row r="125" ht="15.95" hidden="1" customHeight="1" x14ac:dyDescent="0.25"/>
    <row r="126" ht="15.95" hidden="1" customHeight="1" x14ac:dyDescent="0.25"/>
    <row r="127" ht="15.95" hidden="1" customHeight="1" x14ac:dyDescent="0.25"/>
    <row r="128" ht="15.95" hidden="1" customHeight="1" x14ac:dyDescent="0.25"/>
    <row r="129" spans="1:23" ht="15.95" hidden="1" customHeight="1" x14ac:dyDescent="0.25"/>
    <row r="130" spans="1:23" ht="15.95" hidden="1" customHeight="1" x14ac:dyDescent="0.25"/>
    <row r="131" spans="1:23" ht="15.95" hidden="1" customHeight="1" x14ac:dyDescent="0.25"/>
    <row r="132" spans="1:23" ht="4.5" hidden="1" customHeight="1" x14ac:dyDescent="0.25"/>
    <row r="133" spans="1:23" ht="15.75" hidden="1" customHeight="1" x14ac:dyDescent="0.25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</row>
    <row r="134" spans="1:23" ht="15.75" hidden="1" customHeight="1" x14ac:dyDescent="0.25"/>
    <row r="135" spans="1:23" ht="15.95" hidden="1" customHeight="1" x14ac:dyDescent="0.25"/>
    <row r="136" spans="1:23" ht="15.75" hidden="1" customHeight="1" x14ac:dyDescent="0.25"/>
    <row r="137" spans="1:23" ht="15.95" hidden="1" customHeight="1" x14ac:dyDescent="0.25"/>
    <row r="138" spans="1:23" ht="15.75" hidden="1" customHeight="1" x14ac:dyDescent="0.25"/>
    <row r="139" spans="1:23" ht="15.95" hidden="1" customHeight="1" x14ac:dyDescent="0.25"/>
    <row r="140" spans="1:23" ht="15.95" hidden="1" customHeight="1" x14ac:dyDescent="0.25"/>
    <row r="141" spans="1:23" ht="15.95" hidden="1" customHeight="1" x14ac:dyDescent="0.25"/>
    <row r="142" spans="1:23" ht="15.95" hidden="1" customHeight="1" x14ac:dyDescent="0.25"/>
    <row r="143" spans="1:23" ht="15.75" hidden="1" customHeight="1" x14ac:dyDescent="0.25"/>
    <row r="144" spans="1:23" ht="15.95" hidden="1" customHeight="1" x14ac:dyDescent="0.25"/>
    <row r="145" ht="15.95" hidden="1" customHeight="1" x14ac:dyDescent="0.25"/>
    <row r="146" ht="15.75" hidden="1" customHeight="1" x14ac:dyDescent="0.25"/>
  </sheetData>
  <sheetProtection algorithmName="SHA-512" hashValue="rg05F/RPOsAVgf9SDaZAgsNIrqD2dybQCtgmw64hbwESqLyWGEfFSkbpU3PJubVCXKzTZVlERHomB+p6faUCXA==" saltValue="+99gQOX+CR22C32kyQghsA==" spinCount="100000" sheet="1" objects="1" scenarios="1"/>
  <mergeCells count="116">
    <mergeCell ref="G37:I37"/>
    <mergeCell ref="J37:M37"/>
    <mergeCell ref="G38:I38"/>
    <mergeCell ref="J38:M38"/>
    <mergeCell ref="A2:D2"/>
    <mergeCell ref="A3:D3"/>
    <mergeCell ref="A4:D5"/>
    <mergeCell ref="E5:W5"/>
    <mergeCell ref="G44:W44"/>
    <mergeCell ref="U36:W39"/>
    <mergeCell ref="G43:W43"/>
    <mergeCell ref="Q37:T37"/>
    <mergeCell ref="N37:P37"/>
    <mergeCell ref="N36:T36"/>
    <mergeCell ref="Q38:T38"/>
    <mergeCell ref="N38:P38"/>
    <mergeCell ref="G36:M36"/>
    <mergeCell ref="A11:D11"/>
    <mergeCell ref="A15:D15"/>
    <mergeCell ref="A17:D17"/>
    <mergeCell ref="O21:P21"/>
    <mergeCell ref="A19:D19"/>
    <mergeCell ref="E2:W2"/>
    <mergeCell ref="E11:W11"/>
    <mergeCell ref="E60:F60"/>
    <mergeCell ref="A72:W72"/>
    <mergeCell ref="A74:D79"/>
    <mergeCell ref="E74:F75"/>
    <mergeCell ref="G74:T74"/>
    <mergeCell ref="U74:W79"/>
    <mergeCell ref="E76:F76"/>
    <mergeCell ref="E77:T79"/>
    <mergeCell ref="A73:W73"/>
    <mergeCell ref="G75:T75"/>
    <mergeCell ref="G76:T76"/>
    <mergeCell ref="Q27:W27"/>
    <mergeCell ref="A28:XFD28"/>
    <mergeCell ref="A26:XFD26"/>
    <mergeCell ref="I33:L33"/>
    <mergeCell ref="U33:W33"/>
    <mergeCell ref="Q30:T30"/>
    <mergeCell ref="Q31:T31"/>
    <mergeCell ref="M31:P31"/>
    <mergeCell ref="M32:P32"/>
    <mergeCell ref="A1:W1"/>
    <mergeCell ref="A36:D41"/>
    <mergeCell ref="A9:D9"/>
    <mergeCell ref="E9:W9"/>
    <mergeCell ref="E13:W13"/>
    <mergeCell ref="A23:D23"/>
    <mergeCell ref="A13:D13"/>
    <mergeCell ref="A21:D21"/>
    <mergeCell ref="A7:W7"/>
    <mergeCell ref="E36:F37"/>
    <mergeCell ref="A25:D25"/>
    <mergeCell ref="Q15:W15"/>
    <mergeCell ref="E15:N15"/>
    <mergeCell ref="E19:N19"/>
    <mergeCell ref="O19:P19"/>
    <mergeCell ref="Q19:W19"/>
    <mergeCell ref="E3:W3"/>
    <mergeCell ref="E25:W25"/>
    <mergeCell ref="O15:P15"/>
    <mergeCell ref="E21:N21"/>
    <mergeCell ref="Q21:W21"/>
    <mergeCell ref="O23:P23"/>
    <mergeCell ref="Q23:W23"/>
    <mergeCell ref="E23:N23"/>
    <mergeCell ref="A133:W133"/>
    <mergeCell ref="A34:W34"/>
    <mergeCell ref="T82:W83"/>
    <mergeCell ref="Q82:S83"/>
    <mergeCell ref="A80:W80"/>
    <mergeCell ref="A54:D56"/>
    <mergeCell ref="A59:D60"/>
    <mergeCell ref="Q81:W81"/>
    <mergeCell ref="E54:T56"/>
    <mergeCell ref="G68:T70"/>
    <mergeCell ref="V90:W90"/>
    <mergeCell ref="T84:W85"/>
    <mergeCell ref="A68:D70"/>
    <mergeCell ref="E68:F69"/>
    <mergeCell ref="E70:F70"/>
    <mergeCell ref="A58:W58"/>
    <mergeCell ref="G42:W42"/>
    <mergeCell ref="G45:W45"/>
    <mergeCell ref="U54:W56"/>
    <mergeCell ref="U68:W70"/>
    <mergeCell ref="U59:W60"/>
    <mergeCell ref="E59:F59"/>
    <mergeCell ref="A35:W35"/>
    <mergeCell ref="E39:T41"/>
    <mergeCell ref="E17:W17"/>
    <mergeCell ref="I31:L31"/>
    <mergeCell ref="M33:P33"/>
    <mergeCell ref="Q33:T33"/>
    <mergeCell ref="A6:W6"/>
    <mergeCell ref="A27:D27"/>
    <mergeCell ref="E27:N27"/>
    <mergeCell ref="V91:W91"/>
    <mergeCell ref="O91:Q91"/>
    <mergeCell ref="A91:M91"/>
    <mergeCell ref="S90:T90"/>
    <mergeCell ref="A87:W87"/>
    <mergeCell ref="A81:P85"/>
    <mergeCell ref="Q84:S85"/>
    <mergeCell ref="M30:P30"/>
    <mergeCell ref="U32:W32"/>
    <mergeCell ref="I30:L30"/>
    <mergeCell ref="I32:L32"/>
    <mergeCell ref="Q32:T32"/>
    <mergeCell ref="G46:W46"/>
    <mergeCell ref="U41:W41"/>
    <mergeCell ref="A62:W62"/>
    <mergeCell ref="G59:T60"/>
    <mergeCell ref="E38:F38"/>
  </mergeCells>
  <dataValidations count="8">
    <dataValidation type="list" allowBlank="1" showInputMessage="1" showErrorMessage="1" sqref="A59" xr:uid="{00000000-0002-0000-0000-000001000000}">
      <formula1>$A$48:$A$52</formula1>
    </dataValidation>
    <dataValidation type="list" allowBlank="1" showInputMessage="1" showErrorMessage="1" sqref="E57:F57" xr:uid="{00000000-0002-0000-0000-000003000000}">
      <formula1>$A$47:$K$47</formula1>
    </dataValidation>
    <dataValidation type="list" allowBlank="1" showInputMessage="1" showErrorMessage="1" sqref="A68:D70" xr:uid="{00000000-0002-0000-0000-000004000000}">
      <formula1>$A$64:$A$65</formula1>
    </dataValidation>
    <dataValidation type="list" allowBlank="1" showInputMessage="1" showErrorMessage="1" sqref="A54:D56" xr:uid="{00000000-0002-0000-0000-000006000000}">
      <formula1>$A$43:$A$44</formula1>
    </dataValidation>
    <dataValidation type="list" allowBlank="1" showInputMessage="1" showErrorMessage="1" sqref="U40" xr:uid="{00000000-0002-0000-0000-000007000000}">
      <formula1>$U$47:$U$52</formula1>
    </dataValidation>
    <dataValidation type="list" allowBlank="1" showInputMessage="1" showErrorMessage="1" sqref="E70:F70" xr:uid="{00000000-0002-0000-0000-000008000000}">
      <formula1>$A$63:$K$63</formula1>
    </dataValidation>
    <dataValidation type="list" allowBlank="1" showInputMessage="1" showErrorMessage="1" sqref="A36:D41" xr:uid="{204B88EE-5DA0-4BD8-A909-08BFB7A44754}">
      <formula1>$A$29:$A$33</formula1>
    </dataValidation>
    <dataValidation type="list" allowBlank="1" showInputMessage="1" showErrorMessage="1" sqref="E76:F76" xr:uid="{393E4416-4C9D-4A5D-98D9-7E42E9F1C842}">
      <formula1>$A71:$K$71</formula1>
    </dataValidation>
  </dataValidations>
  <pageMargins left="0.98425196850393704" right="0.19685039370078741" top="0.59055118110236227" bottom="0.39370078740157483" header="0" footer="0"/>
  <pageSetup paperSize="9" scale="86" orientation="portrait" r:id="rId1"/>
  <headerFooter>
    <oddHeader>&amp;C&amp;18ЗАЯВКА НА УЧАСТИЕ В ВЫСТАВКЕ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sqref="A1:A8"/>
    </sheetView>
  </sheetViews>
  <sheetFormatPr defaultRowHeight="15" x14ac:dyDescent="0.25"/>
  <cols>
    <col min="1" max="1" width="14.7109375" bestFit="1" customWidth="1"/>
    <col min="2" max="2" width="115.28515625" style="22" bestFit="1" customWidth="1"/>
  </cols>
  <sheetData>
    <row r="1" spans="1:2" x14ac:dyDescent="0.25">
      <c r="A1" s="21" t="s">
        <v>46</v>
      </c>
      <c r="B1" s="22" t="e">
        <f>ЗАЯВКА!#REF!</f>
        <v>#REF!</v>
      </c>
    </row>
    <row r="2" spans="1:2" x14ac:dyDescent="0.25">
      <c r="A2" s="21" t="s">
        <v>47</v>
      </c>
      <c r="B2" s="23">
        <f>ЗАЯВКА!E9</f>
        <v>0</v>
      </c>
    </row>
    <row r="3" spans="1:2" x14ac:dyDescent="0.25">
      <c r="A3" s="21" t="s">
        <v>53</v>
      </c>
      <c r="B3" s="23">
        <f>ЗАЯВКА!E11</f>
        <v>0</v>
      </c>
    </row>
    <row r="4" spans="1:2" x14ac:dyDescent="0.25">
      <c r="A4" s="21" t="s">
        <v>48</v>
      </c>
      <c r="B4" s="22" t="str">
        <f>ЗАЯВКА!A36</f>
        <v>ВЫБЕРИТЕ ТИП ВЫСТАВОЧНОЙ ПЛОЩАДИ ЗДЕСЬ</v>
      </c>
    </row>
    <row r="5" spans="1:2" x14ac:dyDescent="0.25">
      <c r="A5" s="21" t="s">
        <v>49</v>
      </c>
      <c r="B5" s="22">
        <f>ЗАЯВКА!E38</f>
        <v>0</v>
      </c>
    </row>
    <row r="6" spans="1:2" x14ac:dyDescent="0.25">
      <c r="A6" s="21" t="s">
        <v>50</v>
      </c>
      <c r="B6" s="22" t="str">
        <f>ЗАЯВКА!A54</f>
        <v>БАЗОВОЕ ЭЛЕКТРО- ПОДКЛЮЧЕНИЕ</v>
      </c>
    </row>
    <row r="7" spans="1:2" x14ac:dyDescent="0.25">
      <c r="A7" s="21" t="s">
        <v>51</v>
      </c>
      <c r="B7" s="22" t="str">
        <f>ЗАЯВКА!A59</f>
        <v>СТЕНД В РЯДУ</v>
      </c>
    </row>
    <row r="8" spans="1:2" x14ac:dyDescent="0.25">
      <c r="A8" s="21" t="s">
        <v>52</v>
      </c>
      <c r="B8" s="22" t="e">
        <f>ЗАЯВКА!#REF!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ЗАЯВКА</vt:lpstr>
      <vt:lpstr>ДЛЯ_РЕЕСТРА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Дружинин</dc:creator>
  <cp:lastModifiedBy>Admin</cp:lastModifiedBy>
  <cp:lastPrinted>2023-06-08T05:35:13Z</cp:lastPrinted>
  <dcterms:created xsi:type="dcterms:W3CDTF">2015-06-05T18:19:34Z</dcterms:created>
  <dcterms:modified xsi:type="dcterms:W3CDTF">2023-06-08T09:58:28Z</dcterms:modified>
</cp:coreProperties>
</file>